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05" yWindow="780" windowWidth="10485" windowHeight="8445" tabRatio="525" activeTab="0"/>
  </bookViews>
  <sheets>
    <sheet name="111大台南37區戶數彙整表 (A4版)" sheetId="1" r:id="rId1"/>
    <sheet name="110大台南37區戶數彙整表 (A4版)" sheetId="2" r:id="rId2"/>
    <sheet name="109大台南37區戶數彙整表 (A4版)" sheetId="3" r:id="rId3"/>
    <sheet name="108大台南37區戶數彙整表 (A4版) " sheetId="4" r:id="rId4"/>
    <sheet name="107大台南37區戶數彙整表 (A4版)" sheetId="5" r:id="rId5"/>
    <sheet name="106大台南37區戶數彙整表 (A4版)" sheetId="6" r:id="rId6"/>
    <sheet name="Sheet1" sheetId="7" r:id="rId7"/>
  </sheets>
  <definedNames>
    <definedName name="_xlnm.Print_Area" localSheetId="5">'106大台南37區戶數彙整表 (A4版)'!$A$1:$U$175</definedName>
    <definedName name="_xlnm.Print_Area" localSheetId="4">'107大台南37區戶數彙整表 (A4版)'!$A$1:$U$178</definedName>
    <definedName name="_xlnm.Print_Area" localSheetId="3">'108大台南37區戶數彙整表 (A4版) '!$A$1:$U$184</definedName>
    <definedName name="_xlnm.Print_Area" localSheetId="2">'109大台南37區戶數彙整表 (A4版)'!$A$1:$U$190</definedName>
    <definedName name="_xlnm.Print_Area" localSheetId="1">'110大台南37區戶數彙整表 (A4版)'!$A$1:$V$208</definedName>
    <definedName name="_xlnm.Print_Area" localSheetId="0">'111大台南37區戶數彙整表 (A4版)'!$A$1:$W$211</definedName>
    <definedName name="_xlnm.Print_Titles" localSheetId="5">'106大台南37區戶數彙整表 (A4版)'!$A:$W,'106大台南37區戶數彙整表 (A4版)'!$4:$4</definedName>
    <definedName name="_xlnm.Print_Titles" localSheetId="4">'107大台南37區戶數彙整表 (A4版)'!$A:$X,'107大台南37區戶數彙整表 (A4版)'!$4:$4</definedName>
    <definedName name="_xlnm.Print_Titles" localSheetId="3">'108大台南37區戶數彙整表 (A4版) '!$A:$X,'108大台南37區戶數彙整表 (A4版) '!$4:$4</definedName>
    <definedName name="_xlnm.Print_Titles" localSheetId="2">'109大台南37區戶數彙整表 (A4版)'!$A:$Y,'109大台南37區戶數彙整表 (A4版)'!$4:$4</definedName>
    <definedName name="_xlnm.Print_Titles" localSheetId="1">'110大台南37區戶數彙整表 (A4版)'!$A:$Z,'110大台南37區戶數彙整表 (A4版)'!$4:$4</definedName>
    <definedName name="_xlnm.Print_Titles" localSheetId="0">'111大台南37區戶數彙整表 (A4版)'!$A:$AA,'111大台南37區戶數彙整表 (A4版)'!$4:$4</definedName>
  </definedNames>
  <calcPr fullCalcOnLoad="1"/>
</workbook>
</file>

<file path=xl/sharedStrings.xml><?xml version="1.0" encoding="utf-8"?>
<sst xmlns="http://schemas.openxmlformats.org/spreadsheetml/2006/main" count="1895" uniqueCount="158">
  <si>
    <t>產品</t>
  </si>
  <si>
    <t>二月</t>
  </si>
  <si>
    <t>三月</t>
  </si>
  <si>
    <t>四月</t>
  </si>
  <si>
    <t>六月</t>
  </si>
  <si>
    <t>七月</t>
  </si>
  <si>
    <t>八月</t>
  </si>
  <si>
    <t>九月</t>
  </si>
  <si>
    <t>十月</t>
  </si>
  <si>
    <t>十一月</t>
  </si>
  <si>
    <t>十二月</t>
  </si>
  <si>
    <t>小計</t>
  </si>
  <si>
    <t>101年</t>
  </si>
  <si>
    <t>行政區</t>
  </si>
  <si>
    <t>102年</t>
  </si>
  <si>
    <t>103年</t>
  </si>
  <si>
    <t>五月</t>
  </si>
  <si>
    <t>十二月</t>
  </si>
  <si>
    <t>104年</t>
  </si>
  <si>
    <t>鹽
水
地
政</t>
  </si>
  <si>
    <t>新
營
區</t>
  </si>
  <si>
    <t>店面</t>
  </si>
  <si>
    <t>產品</t>
  </si>
  <si>
    <t>一月</t>
  </si>
  <si>
    <t>四月</t>
  </si>
  <si>
    <t>五月</t>
  </si>
  <si>
    <t>六月</t>
  </si>
  <si>
    <t>七月</t>
  </si>
  <si>
    <t>八月</t>
  </si>
  <si>
    <t>九月</t>
  </si>
  <si>
    <t>鹽
水
地
政</t>
  </si>
  <si>
    <t>新
營
區</t>
  </si>
  <si>
    <t>店面</t>
  </si>
  <si>
    <t>住宅</t>
  </si>
  <si>
    <t>其他</t>
  </si>
  <si>
    <t>鹽
水
區</t>
  </si>
  <si>
    <t>柳
營
區</t>
  </si>
  <si>
    <t>白
河
地
政</t>
  </si>
  <si>
    <t>東
山
區</t>
  </si>
  <si>
    <t>白
河
區</t>
  </si>
  <si>
    <t>後
壁
區</t>
  </si>
  <si>
    <t>新
化
地
政</t>
  </si>
  <si>
    <t>新
化
區</t>
  </si>
  <si>
    <t>善
化
區</t>
  </si>
  <si>
    <t>玉
井
區</t>
  </si>
  <si>
    <t>楠
西
區</t>
  </si>
  <si>
    <t>南
化
區</t>
  </si>
  <si>
    <t>麻
豆
地
政</t>
  </si>
  <si>
    <t>麻
豆
區</t>
  </si>
  <si>
    <t>官
田
區</t>
  </si>
  <si>
    <t>下
營
區</t>
  </si>
  <si>
    <t>六
甲
區</t>
  </si>
  <si>
    <t>大
內
區</t>
  </si>
  <si>
    <t>歸
仁
地
政</t>
  </si>
  <si>
    <t>仁
德
區</t>
  </si>
  <si>
    <t>歸
仁
區</t>
  </si>
  <si>
    <t>關
廟
區</t>
  </si>
  <si>
    <t>龍
崎
鄉</t>
  </si>
  <si>
    <t>永
康
地
政</t>
  </si>
  <si>
    <t>永
康
區</t>
  </si>
  <si>
    <t>佳
里
地
政</t>
  </si>
  <si>
    <t>佳
里
區</t>
  </si>
  <si>
    <t>將
軍
區</t>
  </si>
  <si>
    <t>西
港
區</t>
  </si>
  <si>
    <t>學
甲
區</t>
  </si>
  <si>
    <t>七
股
區</t>
  </si>
  <si>
    <t>北
門
區</t>
  </si>
  <si>
    <t>東
南
地
政</t>
  </si>
  <si>
    <t>東
區</t>
  </si>
  <si>
    <t>南
區</t>
  </si>
  <si>
    <t>台
南
地
政</t>
  </si>
  <si>
    <t>北
區</t>
  </si>
  <si>
    <t>中
西
區</t>
  </si>
  <si>
    <t>安
平
區</t>
  </si>
  <si>
    <t>安
南
地
政</t>
  </si>
  <si>
    <t>安
南
區</t>
  </si>
  <si>
    <t>產品區分：大樓/公寓</t>
  </si>
  <si>
    <t>小計</t>
  </si>
  <si>
    <t>住宅</t>
  </si>
  <si>
    <t>其他</t>
  </si>
  <si>
    <t>鹽
水
區</t>
  </si>
  <si>
    <t>仁
德
區</t>
  </si>
  <si>
    <t>歸仁
區</t>
  </si>
  <si>
    <t>新
化
地
政</t>
  </si>
  <si>
    <t>善
化
區</t>
  </si>
  <si>
    <t>新
市
區</t>
  </si>
  <si>
    <t>永
康
地
政</t>
  </si>
  <si>
    <t>永
康
區</t>
  </si>
  <si>
    <t>東
區</t>
  </si>
  <si>
    <t>南
區</t>
  </si>
  <si>
    <t>北
區</t>
  </si>
  <si>
    <t>中
西
區</t>
  </si>
  <si>
    <t>安
平
區</t>
  </si>
  <si>
    <t>安
南
區</t>
  </si>
  <si>
    <t>其他</t>
  </si>
  <si>
    <t>新
市
區</t>
  </si>
  <si>
    <t>安
定
區</t>
  </si>
  <si>
    <t>左
鎮
區</t>
  </si>
  <si>
    <t>山
上
區</t>
  </si>
  <si>
    <t>玉
井
地
政</t>
  </si>
  <si>
    <t>店面</t>
  </si>
  <si>
    <t>安
定
區</t>
  </si>
  <si>
    <t>大樓/公寓合計</t>
  </si>
  <si>
    <t>透天 合計</t>
  </si>
  <si>
    <t>佳
里
地
政</t>
  </si>
  <si>
    <t>佳
里
區</t>
  </si>
  <si>
    <t>店面</t>
  </si>
  <si>
    <t>住宅</t>
  </si>
  <si>
    <t>其他</t>
  </si>
  <si>
    <t>105年</t>
  </si>
  <si>
    <t>106年合計</t>
  </si>
  <si>
    <t>一月</t>
  </si>
  <si>
    <t>臺南市不動產開發商業同業公會</t>
  </si>
  <si>
    <t>資料來源- 臺南市不動產開發公會/臺南市大台南不動產開發公會</t>
  </si>
  <si>
    <t>產品區分：透天</t>
  </si>
  <si>
    <t>麻
豆
地
政</t>
  </si>
  <si>
    <t>麻豆區</t>
  </si>
  <si>
    <t>店面</t>
  </si>
  <si>
    <t>住宅</t>
  </si>
  <si>
    <t>其他</t>
  </si>
  <si>
    <t>官
田
區</t>
  </si>
  <si>
    <t>大台南市(37區) 107年度申報開工戶數-彙整統計</t>
  </si>
  <si>
    <t>大台南市(37區) 107年度申報開工戶數-彙整統計</t>
  </si>
  <si>
    <t>107年合計</t>
  </si>
  <si>
    <t>106年</t>
  </si>
  <si>
    <t>106年</t>
  </si>
  <si>
    <t>關廟區</t>
  </si>
  <si>
    <t>其他</t>
  </si>
  <si>
    <t>107年</t>
  </si>
  <si>
    <t>104年</t>
  </si>
  <si>
    <t>108年合計</t>
  </si>
  <si>
    <t>大台南市(37區) 108年度申報開工戶數-彙整統計</t>
  </si>
  <si>
    <t>學甲區</t>
  </si>
  <si>
    <t>店面</t>
  </si>
  <si>
    <t>住宅</t>
  </si>
  <si>
    <t>其他</t>
  </si>
  <si>
    <t>佳
里
地
政</t>
  </si>
  <si>
    <t>佳
里
區</t>
  </si>
  <si>
    <t>行政區</t>
  </si>
  <si>
    <t>產品</t>
  </si>
  <si>
    <t>一月</t>
  </si>
  <si>
    <t>二月</t>
  </si>
  <si>
    <t>107年</t>
  </si>
  <si>
    <t>103年</t>
  </si>
  <si>
    <t>108年</t>
  </si>
  <si>
    <t>109年合計</t>
  </si>
  <si>
    <t>大台南市(37區) 109年度申報開工戶數-彙整統計</t>
  </si>
  <si>
    <t>學甲區</t>
  </si>
  <si>
    <t>其他</t>
  </si>
  <si>
    <t>佳
里
區</t>
  </si>
  <si>
    <t>下
營
區</t>
  </si>
  <si>
    <t>109年</t>
  </si>
  <si>
    <t>110年合計</t>
  </si>
  <si>
    <t>大台南市(37區) 110年度申報開工戶數-彙整統計</t>
  </si>
  <si>
    <t>109年</t>
  </si>
  <si>
    <t>110年</t>
  </si>
  <si>
    <t>111年合計</t>
  </si>
  <si>
    <t>大台南市(37區) 111年度申報開工戶數-彙整統計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</si>
</sst>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3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18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sz val="10"/>
      <name val="Cambria"/>
      <family val="1"/>
    </font>
    <font>
      <sz val="9"/>
      <name val="Cambria"/>
      <family val="1"/>
    </font>
    <font>
      <sz val="8"/>
      <color indexed="10"/>
      <name val="標楷體"/>
      <family val="4"/>
    </font>
    <font>
      <sz val="10"/>
      <color indexed="40"/>
      <name val="標楷體"/>
      <family val="4"/>
    </font>
    <font>
      <sz val="10"/>
      <color indexed="10"/>
      <name val="標楷體"/>
      <family val="4"/>
    </font>
    <font>
      <sz val="12"/>
      <color indexed="10"/>
      <name val="標楷體"/>
      <family val="4"/>
    </font>
    <font>
      <sz val="10"/>
      <color indexed="53"/>
      <name val="標楷體"/>
      <family val="4"/>
    </font>
    <font>
      <sz val="12"/>
      <color indexed="53"/>
      <name val="標楷體"/>
      <family val="4"/>
    </font>
    <font>
      <sz val="10"/>
      <color indexed="10"/>
      <name val="Cambria"/>
      <family val="1"/>
    </font>
    <font>
      <sz val="8"/>
      <color indexed="53"/>
      <name val="標楷體"/>
      <family val="4"/>
    </font>
    <font>
      <b/>
      <sz val="14"/>
      <color indexed="60"/>
      <name val="標楷體"/>
      <family val="4"/>
    </font>
    <font>
      <b/>
      <sz val="12"/>
      <name val="標楷體"/>
      <family val="4"/>
    </font>
    <font>
      <b/>
      <sz val="14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hair"/>
      <right style="hair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 style="medium"/>
      <right>
        <color indexed="63"/>
      </right>
      <top style="thin"/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/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55"/>
      </top>
      <bottom style="medium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 style="thin">
        <color indexed="2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55"/>
      </right>
      <top style="medium"/>
      <bottom style="hair"/>
    </border>
    <border>
      <left>
        <color indexed="63"/>
      </left>
      <right style="medium">
        <color indexed="55"/>
      </right>
      <top style="hair"/>
      <bottom style="hair"/>
    </border>
    <border>
      <left>
        <color indexed="63"/>
      </left>
      <right style="medium">
        <color indexed="55"/>
      </right>
      <top style="hair"/>
      <bottom>
        <color indexed="63"/>
      </bottom>
    </border>
    <border>
      <left>
        <color indexed="63"/>
      </left>
      <right style="medium">
        <color indexed="55"/>
      </right>
      <top style="thin"/>
      <bottom style="hair"/>
    </border>
    <border>
      <left>
        <color indexed="63"/>
      </left>
      <right style="medium">
        <color indexed="55"/>
      </right>
      <top style="hair"/>
      <bottom style="thin"/>
    </border>
    <border>
      <left>
        <color indexed="63"/>
      </left>
      <right style="medium">
        <color indexed="55"/>
      </right>
      <top>
        <color indexed="63"/>
      </top>
      <bottom style="hair"/>
    </border>
    <border>
      <left>
        <color indexed="63"/>
      </left>
      <right style="medium">
        <color indexed="55"/>
      </right>
      <top style="hair"/>
      <bottom style="medium"/>
    </border>
    <border>
      <left>
        <color indexed="63"/>
      </left>
      <right style="medium">
        <color indexed="55"/>
      </right>
      <top style="medium"/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 style="thin">
        <color indexed="55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 style="thin"/>
      <right style="medium">
        <color indexed="55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>
        <color indexed="55"/>
      </left>
      <right style="hair"/>
      <top style="hair">
        <color indexed="55"/>
      </top>
      <bottom style="hair">
        <color indexed="55"/>
      </bottom>
    </border>
    <border>
      <left>
        <color indexed="63"/>
      </left>
      <right style="hair"/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 style="medium">
        <color indexed="55"/>
      </left>
      <right style="hair"/>
      <top style="hair"/>
      <bottom style="thin"/>
    </border>
    <border>
      <left style="hair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indexed="55"/>
      </left>
      <right style="hair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medium">
        <color indexed="55"/>
      </right>
      <top style="thin"/>
      <bottom style="hair"/>
    </border>
    <border>
      <left style="medium">
        <color indexed="55"/>
      </left>
      <right style="hair"/>
      <top style="medium"/>
      <bottom style="hair"/>
    </border>
    <border>
      <left style="medium">
        <color indexed="55"/>
      </left>
      <right style="hair"/>
      <top style="hair"/>
      <bottom style="hair"/>
    </border>
    <border>
      <left style="medium">
        <color indexed="55"/>
      </left>
      <right style="hair"/>
      <top style="hair"/>
      <bottom>
        <color indexed="63"/>
      </bottom>
    </border>
    <border>
      <left style="medium">
        <color indexed="55"/>
      </left>
      <right style="hair"/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0" fontId="25" fillId="4" borderId="0" applyNumberFormat="0" applyBorder="0" applyAlignment="0" applyProtection="0"/>
    <xf numFmtId="9" fontId="1" fillId="0" borderId="0" applyFont="0" applyFill="0" applyBorder="0" applyAlignment="0" applyProtection="0"/>
    <xf numFmtId="0" fontId="26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1" fillId="18" borderId="4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Alignment="0" applyProtection="0"/>
    <xf numFmtId="0" fontId="35" fillId="17" borderId="8" applyNumberFormat="0" applyAlignment="0" applyProtection="0"/>
    <xf numFmtId="0" fontId="36" fillId="23" borderId="9" applyNumberFormat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315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5" xfId="0" applyFont="1" applyBorder="1" applyAlignment="1">
      <alignment vertical="center"/>
    </xf>
    <xf numFmtId="0" fontId="9" fillId="0" borderId="66" xfId="0" applyFont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17" borderId="74" xfId="0" applyFont="1" applyFill="1" applyBorder="1" applyAlignment="1">
      <alignment horizontal="center" vertical="center"/>
    </xf>
    <xf numFmtId="0" fontId="3" fillId="17" borderId="75" xfId="0" applyFont="1" applyFill="1" applyBorder="1" applyAlignment="1">
      <alignment horizontal="center" vertical="center"/>
    </xf>
    <xf numFmtId="0" fontId="6" fillId="17" borderId="75" xfId="0" applyFont="1" applyFill="1" applyBorder="1" applyAlignment="1">
      <alignment horizontal="center" vertical="center"/>
    </xf>
    <xf numFmtId="0" fontId="6" fillId="17" borderId="76" xfId="0" applyFont="1" applyFill="1" applyBorder="1" applyAlignment="1">
      <alignment horizontal="center" vertical="center"/>
    </xf>
    <xf numFmtId="0" fontId="3" fillId="17" borderId="77" xfId="0" applyFont="1" applyFill="1" applyBorder="1" applyAlignment="1">
      <alignment horizontal="center" vertical="center"/>
    </xf>
    <xf numFmtId="0" fontId="6" fillId="17" borderId="48" xfId="0" applyFont="1" applyFill="1" applyBorder="1" applyAlignment="1">
      <alignment horizontal="center" vertical="center"/>
    </xf>
    <xf numFmtId="0" fontId="3" fillId="17" borderId="78" xfId="0" applyFont="1" applyFill="1" applyBorder="1" applyAlignment="1">
      <alignment horizontal="center" vertical="center"/>
    </xf>
    <xf numFmtId="0" fontId="3" fillId="17" borderId="48" xfId="0" applyFont="1" applyFill="1" applyBorder="1" applyAlignment="1">
      <alignment horizontal="center" vertical="center"/>
    </xf>
    <xf numFmtId="0" fontId="6" fillId="17" borderId="59" xfId="0" applyFont="1" applyFill="1" applyBorder="1" applyAlignment="1">
      <alignment horizontal="center" vertical="center"/>
    </xf>
    <xf numFmtId="0" fontId="6" fillId="17" borderId="49" xfId="0" applyFont="1" applyFill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24" borderId="51" xfId="0" applyFont="1" applyFill="1" applyBorder="1" applyAlignment="1">
      <alignment horizontal="center" vertical="center"/>
    </xf>
    <xf numFmtId="0" fontId="8" fillId="24" borderId="50" xfId="0" applyFont="1" applyFill="1" applyBorder="1" applyAlignment="1">
      <alignment horizontal="center" vertical="center"/>
    </xf>
    <xf numFmtId="0" fontId="8" fillId="24" borderId="14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/>
    </xf>
    <xf numFmtId="0" fontId="8" fillId="0" borderId="91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  <xf numFmtId="0" fontId="8" fillId="0" borderId="93" xfId="0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8" fillId="0" borderId="95" xfId="0" applyFont="1" applyFill="1" applyBorder="1" applyAlignment="1">
      <alignment horizontal="center" vertical="center"/>
    </xf>
    <xf numFmtId="0" fontId="8" fillId="0" borderId="96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3" fillId="23" borderId="78" xfId="0" applyFont="1" applyFill="1" applyBorder="1" applyAlignment="1">
      <alignment horizontal="center" vertical="center"/>
    </xf>
    <xf numFmtId="0" fontId="6" fillId="23" borderId="48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8" fillId="0" borderId="98" xfId="0" applyFont="1" applyFill="1" applyBorder="1" applyAlignment="1">
      <alignment horizontal="center" vertical="center"/>
    </xf>
    <xf numFmtId="0" fontId="9" fillId="0" borderId="91" xfId="0" applyFont="1" applyFill="1" applyBorder="1" applyAlignment="1">
      <alignment horizontal="center" vertical="center"/>
    </xf>
    <xf numFmtId="0" fontId="8" fillId="0" borderId="90" xfId="0" applyFont="1" applyBorder="1" applyAlignment="1">
      <alignment vertical="center"/>
    </xf>
    <xf numFmtId="0" fontId="8" fillId="0" borderId="91" xfId="0" applyFont="1" applyBorder="1" applyAlignment="1">
      <alignment vertical="center"/>
    </xf>
    <xf numFmtId="0" fontId="8" fillId="0" borderId="92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65" xfId="0" applyFont="1" applyFill="1" applyBorder="1" applyAlignment="1">
      <alignment vertical="center"/>
    </xf>
    <xf numFmtId="0" fontId="8" fillId="0" borderId="99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0" xfId="0" applyFont="1" applyFill="1" applyBorder="1" applyAlignment="1">
      <alignment horizontal="center" vertical="center"/>
    </xf>
    <xf numFmtId="0" fontId="8" fillId="0" borderId="101" xfId="0" applyFont="1" applyFill="1" applyBorder="1" applyAlignment="1">
      <alignment horizontal="center" vertical="center"/>
    </xf>
    <xf numFmtId="0" fontId="8" fillId="0" borderId="102" xfId="0" applyFont="1" applyFill="1" applyBorder="1" applyAlignment="1">
      <alignment horizontal="center" vertical="center"/>
    </xf>
    <xf numFmtId="0" fontId="8" fillId="0" borderId="103" xfId="0" applyFont="1" applyFill="1" applyBorder="1" applyAlignment="1">
      <alignment horizontal="center" vertical="center"/>
    </xf>
    <xf numFmtId="0" fontId="8" fillId="0" borderId="104" xfId="0" applyFont="1" applyFill="1" applyBorder="1" applyAlignment="1">
      <alignment horizontal="center" vertical="center"/>
    </xf>
    <xf numFmtId="0" fontId="8" fillId="0" borderId="105" xfId="0" applyFont="1" applyFill="1" applyBorder="1" applyAlignment="1">
      <alignment horizontal="center" vertical="center"/>
    </xf>
    <xf numFmtId="0" fontId="8" fillId="0" borderId="106" xfId="0" applyFont="1" applyFill="1" applyBorder="1" applyAlignment="1">
      <alignment horizontal="center" vertical="center"/>
    </xf>
    <xf numFmtId="0" fontId="8" fillId="0" borderId="107" xfId="0" applyFont="1" applyFill="1" applyBorder="1" applyAlignment="1">
      <alignment horizontal="center" vertical="center"/>
    </xf>
    <xf numFmtId="0" fontId="8" fillId="0" borderId="10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09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10" xfId="0" applyFont="1" applyBorder="1" applyAlignment="1">
      <alignment horizontal="center" vertical="center"/>
    </xf>
    <xf numFmtId="0" fontId="8" fillId="0" borderId="111" xfId="0" applyFont="1" applyBorder="1" applyAlignment="1">
      <alignment horizontal="center" vertical="center"/>
    </xf>
    <xf numFmtId="0" fontId="8" fillId="0" borderId="112" xfId="0" applyFont="1" applyBorder="1" applyAlignment="1">
      <alignment horizontal="center" vertical="center"/>
    </xf>
    <xf numFmtId="0" fontId="8" fillId="0" borderId="113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8" fillId="0" borderId="115" xfId="0" applyFont="1" applyFill="1" applyBorder="1" applyAlignment="1">
      <alignment horizontal="center" vertical="center"/>
    </xf>
    <xf numFmtId="0" fontId="8" fillId="0" borderId="116" xfId="0" applyFont="1" applyFill="1" applyBorder="1" applyAlignment="1">
      <alignment horizontal="center" vertical="center"/>
    </xf>
    <xf numFmtId="0" fontId="8" fillId="0" borderId="117" xfId="0" applyFont="1" applyFill="1" applyBorder="1" applyAlignment="1">
      <alignment horizontal="center" vertical="center"/>
    </xf>
    <xf numFmtId="0" fontId="3" fillId="17" borderId="90" xfId="0" applyFont="1" applyFill="1" applyBorder="1" applyAlignment="1">
      <alignment horizontal="center" vertical="center"/>
    </xf>
    <xf numFmtId="0" fontId="3" fillId="0" borderId="118" xfId="0" applyFont="1" applyFill="1" applyBorder="1" applyAlignment="1">
      <alignment horizontal="center" vertical="center"/>
    </xf>
    <xf numFmtId="0" fontId="8" fillId="0" borderId="119" xfId="0" applyFont="1" applyFill="1" applyBorder="1" applyAlignment="1">
      <alignment horizontal="center" vertical="center"/>
    </xf>
    <xf numFmtId="0" fontId="8" fillId="0" borderId="120" xfId="0" applyFont="1" applyFill="1" applyBorder="1" applyAlignment="1">
      <alignment horizontal="center" vertical="center"/>
    </xf>
    <xf numFmtId="0" fontId="8" fillId="0" borderId="121" xfId="0" applyFont="1" applyFill="1" applyBorder="1" applyAlignment="1">
      <alignment horizontal="center" vertical="center"/>
    </xf>
    <xf numFmtId="0" fontId="8" fillId="0" borderId="1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9" fillId="25" borderId="65" xfId="0" applyFont="1" applyFill="1" applyBorder="1" applyAlignment="1">
      <alignment vertical="center"/>
    </xf>
    <xf numFmtId="0" fontId="3" fillId="0" borderId="123" xfId="0" applyFont="1" applyFill="1" applyBorder="1" applyAlignment="1">
      <alignment horizontal="center" vertical="center" wrapText="1"/>
    </xf>
    <xf numFmtId="0" fontId="3" fillId="0" borderId="124" xfId="0" applyFont="1" applyFill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/>
    </xf>
    <xf numFmtId="0" fontId="9" fillId="0" borderId="125" xfId="0" applyFont="1" applyFill="1" applyBorder="1" applyAlignment="1">
      <alignment horizontal="center" vertical="center"/>
    </xf>
    <xf numFmtId="0" fontId="9" fillId="0" borderId="126" xfId="0" applyFont="1" applyFill="1" applyBorder="1" applyAlignment="1">
      <alignment horizontal="center" vertical="center"/>
    </xf>
    <xf numFmtId="0" fontId="3" fillId="0" borderId="127" xfId="0" applyFont="1" applyFill="1" applyBorder="1" applyAlignment="1">
      <alignment horizontal="center" vertical="center" wrapText="1"/>
    </xf>
    <xf numFmtId="0" fontId="8" fillId="0" borderId="128" xfId="0" applyFont="1" applyBorder="1" applyAlignment="1">
      <alignment horizontal="center" vertical="center"/>
    </xf>
    <xf numFmtId="0" fontId="8" fillId="0" borderId="129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9" fillId="0" borderId="130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/>
    </xf>
    <xf numFmtId="0" fontId="8" fillId="0" borderId="130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9" fillId="0" borderId="131" xfId="0" applyFont="1" applyFill="1" applyBorder="1" applyAlignment="1">
      <alignment horizontal="center" vertical="center"/>
    </xf>
    <xf numFmtId="0" fontId="9" fillId="0" borderId="95" xfId="0" applyFont="1" applyFill="1" applyBorder="1" applyAlignment="1">
      <alignment horizontal="center" vertical="center"/>
    </xf>
    <xf numFmtId="0" fontId="3" fillId="0" borderId="132" xfId="0" applyFont="1" applyFill="1" applyBorder="1" applyAlignment="1">
      <alignment horizontal="center" vertical="center" wrapText="1"/>
    </xf>
    <xf numFmtId="0" fontId="3" fillId="0" borderId="133" xfId="0" applyFont="1" applyFill="1" applyBorder="1" applyAlignment="1">
      <alignment horizontal="center" vertical="center" wrapText="1"/>
    </xf>
    <xf numFmtId="0" fontId="3" fillId="0" borderId="134" xfId="0" applyFont="1" applyFill="1" applyBorder="1" applyAlignment="1">
      <alignment horizontal="center" vertical="center" wrapText="1"/>
    </xf>
    <xf numFmtId="0" fontId="3" fillId="0" borderId="135" xfId="0" applyFont="1" applyFill="1" applyBorder="1" applyAlignment="1">
      <alignment horizontal="center" vertical="center" wrapText="1"/>
    </xf>
    <xf numFmtId="0" fontId="3" fillId="0" borderId="136" xfId="0" applyFont="1" applyFill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137" xfId="0" applyFont="1" applyBorder="1" applyAlignment="1">
      <alignment horizontal="center" vertical="center"/>
    </xf>
    <xf numFmtId="0" fontId="8" fillId="0" borderId="138" xfId="0" applyFont="1" applyBorder="1" applyAlignment="1">
      <alignment horizontal="center" vertical="center"/>
    </xf>
    <xf numFmtId="0" fontId="8" fillId="0" borderId="139" xfId="0" applyFont="1" applyBorder="1" applyAlignment="1">
      <alignment horizontal="center" vertical="center"/>
    </xf>
    <xf numFmtId="0" fontId="8" fillId="0" borderId="126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140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141" xfId="0" applyFont="1" applyBorder="1" applyAlignment="1">
      <alignment horizontal="center" vertical="center"/>
    </xf>
    <xf numFmtId="0" fontId="9" fillId="0" borderId="142" xfId="0" applyFont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91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8" fillId="0" borderId="143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9" fillId="0" borderId="144" xfId="0" applyFont="1" applyBorder="1" applyAlignment="1">
      <alignment horizontal="center" vertical="center"/>
    </xf>
    <xf numFmtId="0" fontId="3" fillId="17" borderId="47" xfId="0" applyFont="1" applyFill="1" applyBorder="1" applyAlignment="1">
      <alignment horizontal="left" vertical="center"/>
    </xf>
    <xf numFmtId="0" fontId="3" fillId="17" borderId="43" xfId="0" applyFont="1" applyFill="1" applyBorder="1" applyAlignment="1">
      <alignment horizontal="left" vertical="center"/>
    </xf>
    <xf numFmtId="0" fontId="3" fillId="17" borderId="74" xfId="0" applyFont="1" applyFill="1" applyBorder="1" applyAlignment="1">
      <alignment horizontal="left" vertical="center"/>
    </xf>
    <xf numFmtId="0" fontId="8" fillId="0" borderId="90" xfId="0" applyFont="1" applyFill="1" applyBorder="1" applyAlignment="1">
      <alignment horizontal="center" vertical="center"/>
    </xf>
    <xf numFmtId="0" fontId="8" fillId="0" borderId="91" xfId="0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center" vertical="center"/>
    </xf>
    <xf numFmtId="0" fontId="9" fillId="0" borderId="90" xfId="0" applyFont="1" applyFill="1" applyBorder="1" applyAlignment="1">
      <alignment horizontal="center" vertical="center"/>
    </xf>
    <xf numFmtId="0" fontId="9" fillId="0" borderId="137" xfId="0" applyFont="1" applyFill="1" applyBorder="1" applyAlignment="1">
      <alignment horizontal="center" vertical="center"/>
    </xf>
    <xf numFmtId="0" fontId="9" fillId="0" borderId="145" xfId="0" applyFont="1" applyFill="1" applyBorder="1" applyAlignment="1">
      <alignment horizontal="center" vertical="center"/>
    </xf>
    <xf numFmtId="0" fontId="9" fillId="0" borderId="126" xfId="0" applyFont="1" applyBorder="1" applyAlignment="1">
      <alignment horizontal="center" vertical="center"/>
    </xf>
    <xf numFmtId="0" fontId="6" fillId="0" borderId="127" xfId="0" applyFont="1" applyFill="1" applyBorder="1" applyAlignment="1">
      <alignment horizontal="center" vertical="center" wrapText="1"/>
    </xf>
    <xf numFmtId="0" fontId="6" fillId="0" borderId="123" xfId="0" applyFont="1" applyFill="1" applyBorder="1" applyAlignment="1">
      <alignment horizontal="center" vertical="center" wrapText="1"/>
    </xf>
    <xf numFmtId="0" fontId="6" fillId="0" borderId="124" xfId="0" applyFont="1" applyFill="1" applyBorder="1" applyAlignment="1">
      <alignment horizontal="center" vertical="center" wrapText="1"/>
    </xf>
    <xf numFmtId="0" fontId="8" fillId="0" borderId="93" xfId="0" applyFont="1" applyFill="1" applyBorder="1" applyAlignment="1">
      <alignment horizontal="center" vertical="center"/>
    </xf>
    <xf numFmtId="0" fontId="9" fillId="0" borderId="92" xfId="0" applyFont="1" applyFill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146" xfId="0" applyFont="1" applyFill="1" applyBorder="1" applyAlignment="1">
      <alignment horizontal="center" vertical="center"/>
    </xf>
    <xf numFmtId="0" fontId="9" fillId="0" borderId="147" xfId="0" applyFont="1" applyFill="1" applyBorder="1" applyAlignment="1">
      <alignment horizontal="center" vertical="center"/>
    </xf>
    <xf numFmtId="0" fontId="9" fillId="0" borderId="148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  <xf numFmtId="0" fontId="8" fillId="0" borderId="125" xfId="0" applyFont="1" applyBorder="1" applyAlignment="1">
      <alignment horizontal="center" vertical="center"/>
    </xf>
    <xf numFmtId="0" fontId="9" fillId="0" borderId="114" xfId="0" applyFont="1" applyFill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137" xfId="0" applyFont="1" applyBorder="1" applyAlignment="1">
      <alignment horizontal="center" vertical="center"/>
    </xf>
    <xf numFmtId="0" fontId="9" fillId="0" borderId="139" xfId="0" applyFont="1" applyBorder="1" applyAlignment="1">
      <alignment horizontal="center" vertical="center"/>
    </xf>
    <xf numFmtId="0" fontId="9" fillId="0" borderId="143" xfId="0" applyFont="1" applyBorder="1" applyAlignment="1">
      <alignment horizontal="center" vertical="center"/>
    </xf>
    <xf numFmtId="0" fontId="9" fillId="0" borderId="96" xfId="0" applyFont="1" applyFill="1" applyBorder="1" applyAlignment="1">
      <alignment horizontal="center" vertical="center"/>
    </xf>
    <xf numFmtId="0" fontId="9" fillId="0" borderId="138" xfId="0" applyFont="1" applyBorder="1" applyAlignment="1">
      <alignment horizontal="center" vertical="center"/>
    </xf>
    <xf numFmtId="0" fontId="9" fillId="0" borderId="130" xfId="0" applyFont="1" applyBorder="1" applyAlignment="1">
      <alignment horizontal="center" vertical="center"/>
    </xf>
    <xf numFmtId="0" fontId="9" fillId="0" borderId="149" xfId="0" applyFont="1" applyFill="1" applyBorder="1" applyAlignment="1">
      <alignment horizontal="center" vertical="center"/>
    </xf>
    <xf numFmtId="0" fontId="9" fillId="0" borderId="150" xfId="0" applyFont="1" applyFill="1" applyBorder="1" applyAlignment="1">
      <alignment horizontal="center" vertical="center"/>
    </xf>
    <xf numFmtId="0" fontId="9" fillId="0" borderId="151" xfId="0" applyFont="1" applyBorder="1" applyAlignment="1">
      <alignment horizontal="center" vertical="center"/>
    </xf>
    <xf numFmtId="0" fontId="9" fillId="0" borderId="148" xfId="0" applyFont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0" fontId="3" fillId="0" borderId="152" xfId="0" applyFont="1" applyFill="1" applyBorder="1" applyAlignment="1">
      <alignment horizontal="center" vertical="center" wrapText="1"/>
    </xf>
    <xf numFmtId="0" fontId="3" fillId="0" borderId="153" xfId="0" applyFont="1" applyFill="1" applyBorder="1" applyAlignment="1">
      <alignment horizontal="center" vertical="center" wrapText="1"/>
    </xf>
    <xf numFmtId="0" fontId="9" fillId="0" borderId="125" xfId="0" applyFont="1" applyBorder="1" applyAlignment="1">
      <alignment horizontal="center" vertical="center"/>
    </xf>
    <xf numFmtId="0" fontId="3" fillId="17" borderId="47" xfId="0" applyFont="1" applyFill="1" applyBorder="1" applyAlignment="1">
      <alignment horizontal="center" vertical="center"/>
    </xf>
    <xf numFmtId="0" fontId="3" fillId="17" borderId="43" xfId="0" applyFont="1" applyFill="1" applyBorder="1" applyAlignment="1">
      <alignment horizontal="center" vertical="center"/>
    </xf>
    <xf numFmtId="0" fontId="3" fillId="17" borderId="74" xfId="0" applyFont="1" applyFill="1" applyBorder="1" applyAlignment="1">
      <alignment horizontal="center" vertical="center"/>
    </xf>
    <xf numFmtId="0" fontId="19" fillId="25" borderId="65" xfId="0" applyFont="1" applyFill="1" applyBorder="1" applyAlignment="1">
      <alignment horizontal="left" vertical="center"/>
    </xf>
    <xf numFmtId="0" fontId="3" fillId="17" borderId="78" xfId="0" applyFont="1" applyFill="1" applyBorder="1" applyAlignment="1">
      <alignment horizontal="center" vertical="center"/>
    </xf>
    <xf numFmtId="0" fontId="3" fillId="17" borderId="59" xfId="0" applyFont="1" applyFill="1" applyBorder="1" applyAlignment="1">
      <alignment horizontal="center" vertical="center"/>
    </xf>
    <xf numFmtId="0" fontId="9" fillId="0" borderId="145" xfId="0" applyFont="1" applyBorder="1" applyAlignment="1">
      <alignment horizontal="center" vertical="center"/>
    </xf>
    <xf numFmtId="0" fontId="9" fillId="0" borderId="147" xfId="0" applyFont="1" applyBorder="1" applyAlignment="1">
      <alignment horizontal="center" vertical="center"/>
    </xf>
    <xf numFmtId="0" fontId="9" fillId="0" borderId="146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8" fillId="0" borderId="150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154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155" xfId="0" applyFont="1" applyBorder="1" applyAlignment="1">
      <alignment horizontal="center" vertical="center"/>
    </xf>
    <xf numFmtId="0" fontId="9" fillId="0" borderId="156" xfId="0" applyFont="1" applyBorder="1" applyAlignment="1">
      <alignment horizontal="center" vertical="center"/>
    </xf>
    <xf numFmtId="0" fontId="9" fillId="0" borderId="157" xfId="0" applyFont="1" applyBorder="1" applyAlignment="1">
      <alignment horizontal="center" vertical="center"/>
    </xf>
    <xf numFmtId="0" fontId="19" fillId="0" borderId="65" xfId="0" applyFont="1" applyFill="1" applyBorder="1" applyAlignment="1">
      <alignment horizontal="left" vertical="center"/>
    </xf>
    <xf numFmtId="0" fontId="9" fillId="0" borderId="128" xfId="0" applyFont="1" applyBorder="1" applyAlignment="1">
      <alignment horizontal="center" vertical="center"/>
    </xf>
    <xf numFmtId="0" fontId="9" fillId="0" borderId="129" xfId="0" applyFont="1" applyBorder="1" applyAlignment="1">
      <alignment horizontal="center" vertical="center"/>
    </xf>
    <xf numFmtId="0" fontId="9" fillId="0" borderId="158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138" xfId="0" applyFont="1" applyFill="1" applyBorder="1" applyAlignment="1">
      <alignment horizontal="center" vertical="center"/>
    </xf>
    <xf numFmtId="0" fontId="9" fillId="0" borderId="13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9" fillId="0" borderId="150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149" xfId="0" applyFont="1" applyBorder="1" applyAlignment="1">
      <alignment horizontal="center" vertical="center"/>
    </xf>
    <xf numFmtId="0" fontId="9" fillId="0" borderId="131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3"/>
  <sheetViews>
    <sheetView showGridLines="0" tabSelected="1" zoomScale="120" zoomScaleNormal="120" zoomScaleSheetLayoutView="160" zoomScalePageLayoutView="0" workbookViewId="0" topLeftCell="A1">
      <pane xSplit="3" ySplit="4" topLeftCell="D1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5" sqref="R5:R13"/>
    </sheetView>
  </sheetViews>
  <sheetFormatPr defaultColWidth="9.00390625" defaultRowHeight="16.5"/>
  <cols>
    <col min="1" max="1" width="3.625" style="16" customWidth="1"/>
    <col min="2" max="2" width="3.75390625" style="16" customWidth="1"/>
    <col min="3" max="3" width="5.125" style="9" customWidth="1"/>
    <col min="4" max="6" width="5.00390625" style="1" customWidth="1"/>
    <col min="7" max="10" width="4.875" style="1" customWidth="1"/>
    <col min="11" max="12" width="4.875" style="9" customWidth="1"/>
    <col min="13" max="13" width="4.875" style="20" customWidth="1"/>
    <col min="14" max="15" width="5.25390625" style="9" customWidth="1"/>
    <col min="16" max="16" width="5.50390625" style="9" customWidth="1"/>
    <col min="17" max="17" width="5.125" style="9" customWidth="1"/>
    <col min="18" max="18" width="5.875" style="9" customWidth="1"/>
    <col min="19" max="22" width="4.875" style="9" customWidth="1"/>
    <col min="23" max="24" width="4.875" style="1" customWidth="1"/>
    <col min="25" max="25" width="4.75390625" style="22" customWidth="1"/>
    <col min="26" max="26" width="4.875" style="23" customWidth="1"/>
    <col min="27" max="27" width="5.625" style="17" customWidth="1"/>
    <col min="28" max="28" width="6.375" style="17" customWidth="1"/>
    <col min="29" max="16384" width="9.00390625" style="2" customWidth="1"/>
  </cols>
  <sheetData>
    <row r="1" spans="1:28" ht="22.5" customHeight="1">
      <c r="A1" s="292" t="s">
        <v>112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100"/>
      <c r="Z1" s="102"/>
      <c r="AA1" s="100"/>
      <c r="AB1" s="2"/>
    </row>
    <row r="2" spans="1:28" ht="20.25" customHeight="1">
      <c r="A2" s="293" t="s">
        <v>157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161"/>
      <c r="Z2" s="103"/>
      <c r="AA2" s="101"/>
      <c r="AB2" s="2"/>
    </row>
    <row r="3" spans="1:28" ht="18.75" customHeight="1" thickBot="1">
      <c r="A3" s="200" t="s">
        <v>114</v>
      </c>
      <c r="B3" s="200"/>
      <c r="C3" s="200"/>
      <c r="D3" s="200"/>
      <c r="J3" s="3"/>
      <c r="K3" s="105" t="s">
        <v>113</v>
      </c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3"/>
      <c r="AA3" s="105"/>
      <c r="AB3" s="2"/>
    </row>
    <row r="4" spans="1:28" ht="18" customHeight="1" thickBot="1">
      <c r="A4" s="279" t="s">
        <v>13</v>
      </c>
      <c r="B4" s="283"/>
      <c r="C4" s="114" t="s">
        <v>0</v>
      </c>
      <c r="D4" s="115" t="s">
        <v>23</v>
      </c>
      <c r="E4" s="115" t="s">
        <v>1</v>
      </c>
      <c r="F4" s="115" t="s">
        <v>2</v>
      </c>
      <c r="G4" s="115" t="s">
        <v>3</v>
      </c>
      <c r="H4" s="115" t="s">
        <v>16</v>
      </c>
      <c r="I4" s="115" t="s">
        <v>4</v>
      </c>
      <c r="J4" s="115" t="s">
        <v>5</v>
      </c>
      <c r="K4" s="115" t="s">
        <v>6</v>
      </c>
      <c r="L4" s="115" t="s">
        <v>7</v>
      </c>
      <c r="M4" s="115" t="s">
        <v>8</v>
      </c>
      <c r="N4" s="116" t="s">
        <v>9</v>
      </c>
      <c r="O4" s="117" t="s">
        <v>10</v>
      </c>
      <c r="P4" s="118" t="s">
        <v>11</v>
      </c>
      <c r="Q4" s="284" t="s">
        <v>156</v>
      </c>
      <c r="R4" s="283"/>
      <c r="S4" s="120" t="s">
        <v>155</v>
      </c>
      <c r="T4" s="120" t="s">
        <v>151</v>
      </c>
      <c r="U4" s="120" t="s">
        <v>144</v>
      </c>
      <c r="V4" s="151" t="s">
        <v>128</v>
      </c>
      <c r="W4" s="151" t="s">
        <v>124</v>
      </c>
      <c r="X4" s="152" t="s">
        <v>109</v>
      </c>
      <c r="Y4" s="133" t="s">
        <v>18</v>
      </c>
      <c r="Z4" s="133" t="s">
        <v>15</v>
      </c>
      <c r="AA4" s="25" t="s">
        <v>14</v>
      </c>
      <c r="AB4" s="25" t="s">
        <v>12</v>
      </c>
    </row>
    <row r="5" spans="1:28" ht="16.5" customHeight="1">
      <c r="A5" s="206" t="s">
        <v>19</v>
      </c>
      <c r="B5" s="220" t="s">
        <v>20</v>
      </c>
      <c r="C5" s="107" t="s">
        <v>21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7">
        <v>0</v>
      </c>
      <c r="P5" s="28">
        <f>SUM(D5:O5)</f>
        <v>0</v>
      </c>
      <c r="Q5" s="222">
        <f>P5+P6+P7</f>
        <v>130</v>
      </c>
      <c r="R5" s="222">
        <f>SUM(Q5:Q13)</f>
        <v>322</v>
      </c>
      <c r="S5" s="222">
        <v>257</v>
      </c>
      <c r="T5" s="222">
        <v>256</v>
      </c>
      <c r="U5" s="222">
        <v>315</v>
      </c>
      <c r="V5" s="222">
        <v>225</v>
      </c>
      <c r="W5" s="142"/>
      <c r="X5" s="248">
        <v>92</v>
      </c>
      <c r="Y5" s="248">
        <v>132</v>
      </c>
      <c r="Z5" s="287">
        <v>321</v>
      </c>
      <c r="AA5" s="240">
        <v>248</v>
      </c>
      <c r="AB5" s="241">
        <v>227</v>
      </c>
    </row>
    <row r="6" spans="1:28" ht="16.5" customHeight="1">
      <c r="A6" s="201"/>
      <c r="B6" s="218"/>
      <c r="C6" s="108" t="s">
        <v>33</v>
      </c>
      <c r="D6" s="30">
        <v>10</v>
      </c>
      <c r="E6" s="30">
        <v>5</v>
      </c>
      <c r="F6" s="30">
        <v>22</v>
      </c>
      <c r="G6" s="30">
        <v>16</v>
      </c>
      <c r="H6" s="30">
        <v>9</v>
      </c>
      <c r="I6" s="30">
        <v>24</v>
      </c>
      <c r="J6" s="31">
        <v>7</v>
      </c>
      <c r="K6" s="31">
        <v>6</v>
      </c>
      <c r="L6" s="30">
        <v>12</v>
      </c>
      <c r="M6" s="30">
        <v>0</v>
      </c>
      <c r="N6" s="30">
        <v>16</v>
      </c>
      <c r="O6" s="32">
        <v>3</v>
      </c>
      <c r="P6" s="33">
        <f>SUM(D6:O6)</f>
        <v>130</v>
      </c>
      <c r="Q6" s="214"/>
      <c r="R6" s="214"/>
      <c r="S6" s="214"/>
      <c r="T6" s="214"/>
      <c r="U6" s="214"/>
      <c r="V6" s="214"/>
      <c r="W6" s="143">
        <v>116</v>
      </c>
      <c r="X6" s="237"/>
      <c r="Y6" s="237"/>
      <c r="Z6" s="286"/>
      <c r="AA6" s="230"/>
      <c r="AB6" s="233"/>
    </row>
    <row r="7" spans="1:28" ht="16.5" customHeight="1">
      <c r="A7" s="201"/>
      <c r="B7" s="221"/>
      <c r="C7" s="109" t="s">
        <v>34</v>
      </c>
      <c r="D7" s="34">
        <v>0</v>
      </c>
      <c r="E7" s="34">
        <v>0</v>
      </c>
      <c r="F7" s="30">
        <v>0</v>
      </c>
      <c r="G7" s="34">
        <v>0</v>
      </c>
      <c r="H7" s="34">
        <v>0</v>
      </c>
      <c r="I7" s="34">
        <v>0</v>
      </c>
      <c r="J7" s="34">
        <v>0</v>
      </c>
      <c r="K7" s="35">
        <v>0</v>
      </c>
      <c r="L7" s="34">
        <v>0</v>
      </c>
      <c r="M7" s="34">
        <v>0</v>
      </c>
      <c r="N7" s="34">
        <v>0</v>
      </c>
      <c r="O7" s="36">
        <v>0</v>
      </c>
      <c r="P7" s="137">
        <f>SUM(D7:O7)</f>
        <v>0</v>
      </c>
      <c r="Q7" s="223"/>
      <c r="R7" s="214"/>
      <c r="S7" s="223"/>
      <c r="T7" s="223"/>
      <c r="U7" s="223"/>
      <c r="V7" s="223"/>
      <c r="W7" s="144"/>
      <c r="X7" s="256"/>
      <c r="Y7" s="256"/>
      <c r="Z7" s="274"/>
      <c r="AA7" s="257"/>
      <c r="AB7" s="235"/>
    </row>
    <row r="8" spans="1:28" ht="16.5" customHeight="1">
      <c r="A8" s="201"/>
      <c r="B8" s="217" t="s">
        <v>35</v>
      </c>
      <c r="C8" s="110" t="s">
        <v>21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9">
        <v>0</v>
      </c>
      <c r="L8" s="38">
        <v>5</v>
      </c>
      <c r="M8" s="39">
        <v>0</v>
      </c>
      <c r="N8" s="39">
        <v>0</v>
      </c>
      <c r="O8" s="40">
        <v>0</v>
      </c>
      <c r="P8" s="49">
        <f aca="true" t="shared" si="0" ref="P8:P71">SUM(D8:O8)</f>
        <v>5</v>
      </c>
      <c r="Q8" s="213">
        <f>P8+P9+P10</f>
        <v>169</v>
      </c>
      <c r="R8" s="214"/>
      <c r="S8" s="213">
        <v>43</v>
      </c>
      <c r="T8" s="213">
        <v>44</v>
      </c>
      <c r="U8" s="214">
        <v>75</v>
      </c>
      <c r="V8" s="213">
        <v>116</v>
      </c>
      <c r="W8" s="145"/>
      <c r="X8" s="236">
        <v>94</v>
      </c>
      <c r="Y8" s="236">
        <v>0</v>
      </c>
      <c r="Z8" s="273">
        <v>16</v>
      </c>
      <c r="AA8" s="229">
        <v>97</v>
      </c>
      <c r="AB8" s="232">
        <v>16</v>
      </c>
    </row>
    <row r="9" spans="1:28" ht="16.5" customHeight="1">
      <c r="A9" s="201"/>
      <c r="B9" s="218"/>
      <c r="C9" s="108" t="s">
        <v>33</v>
      </c>
      <c r="D9" s="30">
        <v>62</v>
      </c>
      <c r="E9" s="30">
        <v>18</v>
      </c>
      <c r="F9" s="30">
        <v>70</v>
      </c>
      <c r="G9" s="30">
        <v>0</v>
      </c>
      <c r="H9" s="30">
        <v>0</v>
      </c>
      <c r="I9" s="30">
        <v>0</v>
      </c>
      <c r="J9" s="31">
        <v>0</v>
      </c>
      <c r="K9" s="31">
        <v>0</v>
      </c>
      <c r="L9" s="30">
        <v>0</v>
      </c>
      <c r="M9" s="31">
        <v>0</v>
      </c>
      <c r="N9" s="31">
        <v>0</v>
      </c>
      <c r="O9" s="31">
        <v>14</v>
      </c>
      <c r="P9" s="33">
        <f t="shared" si="0"/>
        <v>164</v>
      </c>
      <c r="Q9" s="214"/>
      <c r="R9" s="214"/>
      <c r="S9" s="214"/>
      <c r="T9" s="214"/>
      <c r="U9" s="214"/>
      <c r="V9" s="214"/>
      <c r="W9" s="143">
        <v>45</v>
      </c>
      <c r="X9" s="237"/>
      <c r="Y9" s="237"/>
      <c r="Z9" s="286"/>
      <c r="AA9" s="230"/>
      <c r="AB9" s="233"/>
    </row>
    <row r="10" spans="1:28" ht="16.5" customHeight="1">
      <c r="A10" s="201"/>
      <c r="B10" s="221"/>
      <c r="C10" s="111" t="s">
        <v>34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3">
        <v>0</v>
      </c>
      <c r="L10" s="42">
        <v>0</v>
      </c>
      <c r="M10" s="43">
        <v>0</v>
      </c>
      <c r="N10" s="43">
        <v>0</v>
      </c>
      <c r="O10" s="44">
        <v>0</v>
      </c>
      <c r="P10" s="137">
        <f t="shared" si="0"/>
        <v>0</v>
      </c>
      <c r="Q10" s="223"/>
      <c r="R10" s="214"/>
      <c r="S10" s="223"/>
      <c r="T10" s="223"/>
      <c r="U10" s="223"/>
      <c r="V10" s="223"/>
      <c r="W10" s="144"/>
      <c r="X10" s="256"/>
      <c r="Y10" s="256"/>
      <c r="Z10" s="274"/>
      <c r="AA10" s="257"/>
      <c r="AB10" s="235"/>
    </row>
    <row r="11" spans="1:28" ht="16.5" customHeight="1">
      <c r="A11" s="201"/>
      <c r="B11" s="217" t="s">
        <v>36</v>
      </c>
      <c r="C11" s="112" t="s">
        <v>21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7">
        <v>0</v>
      </c>
      <c r="L11" s="46">
        <v>0</v>
      </c>
      <c r="M11" s="47">
        <v>0</v>
      </c>
      <c r="N11" s="47">
        <v>0</v>
      </c>
      <c r="O11" s="48">
        <v>0</v>
      </c>
      <c r="P11" s="49">
        <f t="shared" si="0"/>
        <v>0</v>
      </c>
      <c r="Q11" s="213">
        <f>P11+P12+P13</f>
        <v>23</v>
      </c>
      <c r="R11" s="214"/>
      <c r="S11" s="214">
        <v>104</v>
      </c>
      <c r="T11" s="214">
        <v>105</v>
      </c>
      <c r="U11" s="214">
        <v>117</v>
      </c>
      <c r="V11" s="214">
        <v>52</v>
      </c>
      <c r="W11" s="143"/>
      <c r="X11" s="236">
        <v>93</v>
      </c>
      <c r="Y11" s="236">
        <v>113</v>
      </c>
      <c r="Z11" s="273">
        <v>52</v>
      </c>
      <c r="AA11" s="229">
        <v>77</v>
      </c>
      <c r="AB11" s="232">
        <v>35</v>
      </c>
    </row>
    <row r="12" spans="1:28" ht="16.5" customHeight="1">
      <c r="A12" s="201"/>
      <c r="B12" s="218"/>
      <c r="C12" s="108" t="s">
        <v>33</v>
      </c>
      <c r="D12" s="30">
        <v>0</v>
      </c>
      <c r="E12" s="30">
        <v>0</v>
      </c>
      <c r="F12" s="30">
        <v>6</v>
      </c>
      <c r="G12" s="30">
        <v>0</v>
      </c>
      <c r="H12" s="30">
        <v>0</v>
      </c>
      <c r="I12" s="30">
        <v>3</v>
      </c>
      <c r="J12" s="30">
        <v>6</v>
      </c>
      <c r="K12" s="31">
        <v>0</v>
      </c>
      <c r="L12" s="30">
        <v>0</v>
      </c>
      <c r="M12" s="31">
        <v>0</v>
      </c>
      <c r="N12" s="31">
        <v>8</v>
      </c>
      <c r="O12" s="32">
        <v>0</v>
      </c>
      <c r="P12" s="33">
        <f t="shared" si="0"/>
        <v>23</v>
      </c>
      <c r="Q12" s="214"/>
      <c r="R12" s="214"/>
      <c r="S12" s="214"/>
      <c r="T12" s="214"/>
      <c r="U12" s="214"/>
      <c r="V12" s="214"/>
      <c r="W12" s="143">
        <v>105</v>
      </c>
      <c r="X12" s="237"/>
      <c r="Y12" s="237"/>
      <c r="Z12" s="286"/>
      <c r="AA12" s="230"/>
      <c r="AB12" s="233"/>
    </row>
    <row r="13" spans="1:28" ht="16.5" customHeight="1" thickBot="1">
      <c r="A13" s="202"/>
      <c r="B13" s="219"/>
      <c r="C13" s="113" t="s">
        <v>34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1">
        <v>0</v>
      </c>
      <c r="L13" s="50">
        <v>0</v>
      </c>
      <c r="M13" s="51">
        <v>0</v>
      </c>
      <c r="N13" s="51">
        <v>0</v>
      </c>
      <c r="O13" s="52">
        <v>0</v>
      </c>
      <c r="P13" s="89">
        <f t="shared" si="0"/>
        <v>0</v>
      </c>
      <c r="Q13" s="224"/>
      <c r="R13" s="224"/>
      <c r="S13" s="224"/>
      <c r="T13" s="224"/>
      <c r="U13" s="224"/>
      <c r="V13" s="224"/>
      <c r="W13" s="146"/>
      <c r="X13" s="238"/>
      <c r="Y13" s="238"/>
      <c r="Z13" s="288"/>
      <c r="AA13" s="231"/>
      <c r="AB13" s="234"/>
    </row>
    <row r="14" spans="1:28" ht="16.5" customHeight="1">
      <c r="A14" s="206" t="s">
        <v>37</v>
      </c>
      <c r="B14" s="220" t="s">
        <v>38</v>
      </c>
      <c r="C14" s="107" t="s">
        <v>21</v>
      </c>
      <c r="D14" s="38">
        <v>0</v>
      </c>
      <c r="E14" s="26">
        <v>0</v>
      </c>
      <c r="F14" s="26">
        <v>0</v>
      </c>
      <c r="G14" s="38">
        <v>0</v>
      </c>
      <c r="H14" s="26">
        <v>0</v>
      </c>
      <c r="I14" s="26">
        <v>0</v>
      </c>
      <c r="J14" s="46">
        <v>0</v>
      </c>
      <c r="K14" s="46">
        <v>0</v>
      </c>
      <c r="L14" s="26">
        <v>0</v>
      </c>
      <c r="M14" s="27">
        <v>0</v>
      </c>
      <c r="N14" s="27">
        <v>0</v>
      </c>
      <c r="O14" s="40">
        <v>0</v>
      </c>
      <c r="P14" s="49">
        <f t="shared" si="0"/>
        <v>0</v>
      </c>
      <c r="Q14" s="222">
        <f>P14+P15+P16</f>
        <v>7</v>
      </c>
      <c r="R14" s="222">
        <f>SUM(Q14:Q22)</f>
        <v>56</v>
      </c>
      <c r="S14" s="222">
        <v>45</v>
      </c>
      <c r="T14" s="222">
        <v>33</v>
      </c>
      <c r="U14" s="222">
        <v>18</v>
      </c>
      <c r="V14" s="222">
        <v>2</v>
      </c>
      <c r="W14" s="142"/>
      <c r="X14" s="248">
        <v>0</v>
      </c>
      <c r="Y14" s="248">
        <v>14</v>
      </c>
      <c r="Z14" s="287">
        <v>31</v>
      </c>
      <c r="AA14" s="240">
        <v>0</v>
      </c>
      <c r="AB14" s="241">
        <v>0</v>
      </c>
    </row>
    <row r="15" spans="1:28" ht="16.5" customHeight="1">
      <c r="A15" s="201"/>
      <c r="B15" s="218"/>
      <c r="C15" s="108" t="s">
        <v>33</v>
      </c>
      <c r="D15" s="30">
        <v>0</v>
      </c>
      <c r="E15" s="30">
        <v>0</v>
      </c>
      <c r="F15" s="30">
        <v>0</v>
      </c>
      <c r="G15" s="30">
        <v>0</v>
      </c>
      <c r="H15" s="30">
        <v>4</v>
      </c>
      <c r="I15" s="30">
        <v>0</v>
      </c>
      <c r="J15" s="30">
        <v>0</v>
      </c>
      <c r="K15" s="30">
        <v>0</v>
      </c>
      <c r="L15" s="30">
        <v>3</v>
      </c>
      <c r="M15" s="30">
        <v>0</v>
      </c>
      <c r="N15" s="31">
        <v>0</v>
      </c>
      <c r="O15" s="32">
        <v>0</v>
      </c>
      <c r="P15" s="33">
        <f t="shared" si="0"/>
        <v>7</v>
      </c>
      <c r="Q15" s="214"/>
      <c r="R15" s="214"/>
      <c r="S15" s="214"/>
      <c r="T15" s="214"/>
      <c r="U15" s="214"/>
      <c r="V15" s="214"/>
      <c r="W15" s="143">
        <v>33</v>
      </c>
      <c r="X15" s="237"/>
      <c r="Y15" s="237"/>
      <c r="Z15" s="286"/>
      <c r="AA15" s="230"/>
      <c r="AB15" s="233"/>
    </row>
    <row r="16" spans="1:28" ht="16.5" customHeight="1">
      <c r="A16" s="201"/>
      <c r="B16" s="221"/>
      <c r="C16" s="109" t="s">
        <v>34</v>
      </c>
      <c r="D16" s="42">
        <v>0</v>
      </c>
      <c r="E16" s="34">
        <v>0</v>
      </c>
      <c r="F16" s="34">
        <v>0</v>
      </c>
      <c r="G16" s="42">
        <v>0</v>
      </c>
      <c r="H16" s="34">
        <v>0</v>
      </c>
      <c r="I16" s="34">
        <v>0</v>
      </c>
      <c r="J16" s="42">
        <v>0</v>
      </c>
      <c r="K16" s="42">
        <v>0</v>
      </c>
      <c r="L16" s="42">
        <v>0</v>
      </c>
      <c r="M16" s="43">
        <v>0</v>
      </c>
      <c r="N16" s="43">
        <v>0</v>
      </c>
      <c r="O16" s="44">
        <v>0</v>
      </c>
      <c r="P16" s="137">
        <f t="shared" si="0"/>
        <v>0</v>
      </c>
      <c r="Q16" s="223"/>
      <c r="R16" s="214"/>
      <c r="S16" s="223"/>
      <c r="T16" s="223"/>
      <c r="U16" s="223"/>
      <c r="V16" s="223"/>
      <c r="W16" s="144"/>
      <c r="X16" s="256"/>
      <c r="Y16" s="256"/>
      <c r="Z16" s="274"/>
      <c r="AA16" s="257"/>
      <c r="AB16" s="235"/>
    </row>
    <row r="17" spans="1:28" ht="16.5" customHeight="1">
      <c r="A17" s="201"/>
      <c r="B17" s="217" t="s">
        <v>39</v>
      </c>
      <c r="C17" s="110" t="s">
        <v>21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0">
        <v>0</v>
      </c>
      <c r="K17" s="30">
        <v>0</v>
      </c>
      <c r="L17" s="46">
        <v>0</v>
      </c>
      <c r="M17" s="47">
        <v>0</v>
      </c>
      <c r="N17" s="47">
        <v>0</v>
      </c>
      <c r="O17" s="40">
        <v>0</v>
      </c>
      <c r="P17" s="49">
        <f t="shared" si="0"/>
        <v>0</v>
      </c>
      <c r="Q17" s="213">
        <f>P17+P18+P19</f>
        <v>34</v>
      </c>
      <c r="R17" s="214"/>
      <c r="S17" s="213">
        <v>117</v>
      </c>
      <c r="T17" s="213">
        <v>0</v>
      </c>
      <c r="U17" s="214">
        <v>28</v>
      </c>
      <c r="V17" s="214">
        <v>26</v>
      </c>
      <c r="W17" s="145"/>
      <c r="X17" s="236">
        <v>36</v>
      </c>
      <c r="Y17" s="236">
        <v>1</v>
      </c>
      <c r="Z17" s="273">
        <v>21</v>
      </c>
      <c r="AA17" s="229">
        <v>36</v>
      </c>
      <c r="AB17" s="232">
        <v>19</v>
      </c>
    </row>
    <row r="18" spans="1:28" ht="16.5" customHeight="1">
      <c r="A18" s="201"/>
      <c r="B18" s="218"/>
      <c r="C18" s="108" t="s">
        <v>33</v>
      </c>
      <c r="D18" s="30">
        <v>0</v>
      </c>
      <c r="E18" s="30">
        <v>1</v>
      </c>
      <c r="F18" s="30">
        <v>0</v>
      </c>
      <c r="G18" s="30">
        <v>0</v>
      </c>
      <c r="H18" s="30">
        <v>20</v>
      </c>
      <c r="I18" s="30">
        <v>0</v>
      </c>
      <c r="J18" s="128">
        <v>0</v>
      </c>
      <c r="K18" s="30">
        <v>6</v>
      </c>
      <c r="L18" s="30">
        <v>4</v>
      </c>
      <c r="M18" s="31">
        <v>0</v>
      </c>
      <c r="N18" s="31">
        <v>3</v>
      </c>
      <c r="O18" s="32">
        <v>0</v>
      </c>
      <c r="P18" s="33">
        <f t="shared" si="0"/>
        <v>34</v>
      </c>
      <c r="Q18" s="214"/>
      <c r="R18" s="214"/>
      <c r="S18" s="214"/>
      <c r="T18" s="214"/>
      <c r="U18" s="214"/>
      <c r="V18" s="214"/>
      <c r="W18" s="143">
        <v>43</v>
      </c>
      <c r="X18" s="237"/>
      <c r="Y18" s="237"/>
      <c r="Z18" s="286"/>
      <c r="AA18" s="230"/>
      <c r="AB18" s="233"/>
    </row>
    <row r="19" spans="1:28" ht="16.5" customHeight="1">
      <c r="A19" s="201"/>
      <c r="B19" s="221"/>
      <c r="C19" s="111" t="s">
        <v>34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3">
        <v>0</v>
      </c>
      <c r="N19" s="43">
        <v>0</v>
      </c>
      <c r="O19" s="44">
        <v>0</v>
      </c>
      <c r="P19" s="137">
        <f t="shared" si="0"/>
        <v>0</v>
      </c>
      <c r="Q19" s="223"/>
      <c r="R19" s="214"/>
      <c r="S19" s="223"/>
      <c r="T19" s="223"/>
      <c r="U19" s="223"/>
      <c r="V19" s="223"/>
      <c r="W19" s="144"/>
      <c r="X19" s="256"/>
      <c r="Y19" s="256"/>
      <c r="Z19" s="274"/>
      <c r="AA19" s="257"/>
      <c r="AB19" s="235"/>
    </row>
    <row r="20" spans="1:28" ht="16.5" customHeight="1">
      <c r="A20" s="201"/>
      <c r="B20" s="217" t="s">
        <v>40</v>
      </c>
      <c r="C20" s="112" t="s">
        <v>21</v>
      </c>
      <c r="D20" s="38">
        <v>0</v>
      </c>
      <c r="E20" s="46">
        <v>0</v>
      </c>
      <c r="F20" s="46">
        <v>0</v>
      </c>
      <c r="G20" s="38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7">
        <v>0</v>
      </c>
      <c r="N20" s="47">
        <v>0</v>
      </c>
      <c r="O20" s="40">
        <v>0</v>
      </c>
      <c r="P20" s="49">
        <f t="shared" si="0"/>
        <v>0</v>
      </c>
      <c r="Q20" s="213">
        <f>P20+P21+P22</f>
        <v>15</v>
      </c>
      <c r="R20" s="214"/>
      <c r="S20" s="214">
        <v>36</v>
      </c>
      <c r="T20" s="214">
        <v>10</v>
      </c>
      <c r="U20" s="214">
        <v>47</v>
      </c>
      <c r="V20" s="214">
        <v>0</v>
      </c>
      <c r="W20" s="143"/>
      <c r="X20" s="236">
        <v>15</v>
      </c>
      <c r="Y20" s="236">
        <v>4</v>
      </c>
      <c r="Z20" s="273">
        <v>0</v>
      </c>
      <c r="AA20" s="229">
        <v>0</v>
      </c>
      <c r="AB20" s="232">
        <v>0</v>
      </c>
    </row>
    <row r="21" spans="1:28" ht="16.5" customHeight="1">
      <c r="A21" s="201"/>
      <c r="B21" s="218"/>
      <c r="C21" s="108" t="s">
        <v>33</v>
      </c>
      <c r="D21" s="30">
        <v>0</v>
      </c>
      <c r="E21" s="30">
        <v>0</v>
      </c>
      <c r="F21" s="30">
        <v>0</v>
      </c>
      <c r="G21" s="30">
        <v>0</v>
      </c>
      <c r="H21" s="30">
        <v>9</v>
      </c>
      <c r="I21" s="30">
        <v>0</v>
      </c>
      <c r="J21" s="30">
        <v>0</v>
      </c>
      <c r="K21" s="30">
        <v>0</v>
      </c>
      <c r="L21" s="30">
        <v>6</v>
      </c>
      <c r="M21" s="31">
        <v>0</v>
      </c>
      <c r="N21" s="31">
        <v>0</v>
      </c>
      <c r="O21" s="32">
        <v>0</v>
      </c>
      <c r="P21" s="33">
        <f t="shared" si="0"/>
        <v>15</v>
      </c>
      <c r="Q21" s="214"/>
      <c r="R21" s="214"/>
      <c r="S21" s="214"/>
      <c r="T21" s="214"/>
      <c r="U21" s="214"/>
      <c r="V21" s="214"/>
      <c r="W21" s="143">
        <v>0</v>
      </c>
      <c r="X21" s="237"/>
      <c r="Y21" s="237"/>
      <c r="Z21" s="286"/>
      <c r="AA21" s="230"/>
      <c r="AB21" s="233"/>
    </row>
    <row r="22" spans="1:28" ht="16.5" customHeight="1" thickBot="1">
      <c r="A22" s="202"/>
      <c r="B22" s="219"/>
      <c r="C22" s="113" t="s">
        <v>34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1">
        <v>0</v>
      </c>
      <c r="N22" s="51">
        <v>0</v>
      </c>
      <c r="O22" s="52">
        <v>0</v>
      </c>
      <c r="P22" s="89">
        <f t="shared" si="0"/>
        <v>0</v>
      </c>
      <c r="Q22" s="224"/>
      <c r="R22" s="224"/>
      <c r="S22" s="224"/>
      <c r="T22" s="224"/>
      <c r="U22" s="224"/>
      <c r="V22" s="224"/>
      <c r="W22" s="146"/>
      <c r="X22" s="238"/>
      <c r="Y22" s="238"/>
      <c r="Z22" s="288"/>
      <c r="AA22" s="231"/>
      <c r="AB22" s="234"/>
    </row>
    <row r="23" spans="1:28" ht="16.5" customHeight="1">
      <c r="A23" s="206" t="s">
        <v>41</v>
      </c>
      <c r="B23" s="220" t="s">
        <v>42</v>
      </c>
      <c r="C23" s="107" t="s">
        <v>21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30">
        <v>0</v>
      </c>
      <c r="K23" s="46">
        <v>0</v>
      </c>
      <c r="L23" s="26">
        <v>0</v>
      </c>
      <c r="M23" s="27">
        <v>0</v>
      </c>
      <c r="N23" s="27">
        <v>0</v>
      </c>
      <c r="O23" s="48">
        <v>0</v>
      </c>
      <c r="P23" s="49">
        <f t="shared" si="0"/>
        <v>0</v>
      </c>
      <c r="Q23" s="222">
        <f>P23+P24+P25</f>
        <v>0</v>
      </c>
      <c r="R23" s="222">
        <f>SUM(Q23:Q40)</f>
        <v>276</v>
      </c>
      <c r="S23" s="222">
        <v>95</v>
      </c>
      <c r="T23" s="222">
        <v>162</v>
      </c>
      <c r="U23" s="222">
        <v>71</v>
      </c>
      <c r="V23" s="222">
        <v>286</v>
      </c>
      <c r="W23" s="142"/>
      <c r="X23" s="248">
        <v>33</v>
      </c>
      <c r="Y23" s="248">
        <v>55</v>
      </c>
      <c r="Z23" s="287">
        <v>87</v>
      </c>
      <c r="AA23" s="240">
        <v>57</v>
      </c>
      <c r="AB23" s="241">
        <v>46</v>
      </c>
    </row>
    <row r="24" spans="1:28" ht="16.5" customHeight="1">
      <c r="A24" s="201"/>
      <c r="B24" s="218"/>
      <c r="C24" s="108" t="s">
        <v>33</v>
      </c>
      <c r="D24" s="30">
        <v>0</v>
      </c>
      <c r="E24" s="30">
        <v>0</v>
      </c>
      <c r="F24" s="29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4">
        <v>0</v>
      </c>
      <c r="N24" s="31">
        <v>0</v>
      </c>
      <c r="O24" s="32">
        <v>0</v>
      </c>
      <c r="P24" s="33">
        <f t="shared" si="0"/>
        <v>0</v>
      </c>
      <c r="Q24" s="214"/>
      <c r="R24" s="214"/>
      <c r="S24" s="214"/>
      <c r="T24" s="214"/>
      <c r="U24" s="214"/>
      <c r="V24" s="214"/>
      <c r="W24" s="143">
        <v>36</v>
      </c>
      <c r="X24" s="237"/>
      <c r="Y24" s="237"/>
      <c r="Z24" s="286"/>
      <c r="AA24" s="230"/>
      <c r="AB24" s="233"/>
    </row>
    <row r="25" spans="1:28" ht="16.5" customHeight="1">
      <c r="A25" s="201"/>
      <c r="B25" s="221"/>
      <c r="C25" s="109" t="s">
        <v>34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42">
        <v>0</v>
      </c>
      <c r="M25" s="43">
        <v>0</v>
      </c>
      <c r="N25" s="43">
        <v>0</v>
      </c>
      <c r="O25" s="44">
        <v>0</v>
      </c>
      <c r="P25" s="137">
        <f t="shared" si="0"/>
        <v>0</v>
      </c>
      <c r="Q25" s="223"/>
      <c r="R25" s="214"/>
      <c r="S25" s="223"/>
      <c r="T25" s="223"/>
      <c r="U25" s="223"/>
      <c r="V25" s="223"/>
      <c r="W25" s="144"/>
      <c r="X25" s="256"/>
      <c r="Y25" s="256"/>
      <c r="Z25" s="274"/>
      <c r="AA25" s="257"/>
      <c r="AB25" s="235"/>
    </row>
    <row r="26" spans="1:28" ht="16.5" customHeight="1">
      <c r="A26" s="201"/>
      <c r="B26" s="217" t="s">
        <v>43</v>
      </c>
      <c r="C26" s="110" t="s">
        <v>21</v>
      </c>
      <c r="D26" s="38">
        <v>0</v>
      </c>
      <c r="E26" s="38">
        <v>0</v>
      </c>
      <c r="F26" s="38">
        <v>2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46">
        <v>6</v>
      </c>
      <c r="M26" s="47">
        <v>0</v>
      </c>
      <c r="N26" s="47">
        <v>1</v>
      </c>
      <c r="O26" s="40">
        <v>0</v>
      </c>
      <c r="P26" s="49">
        <f t="shared" si="0"/>
        <v>9</v>
      </c>
      <c r="Q26" s="213">
        <f>P26+P27+P28</f>
        <v>98</v>
      </c>
      <c r="R26" s="214"/>
      <c r="S26" s="213">
        <v>257</v>
      </c>
      <c r="T26" s="213">
        <v>527</v>
      </c>
      <c r="U26" s="214">
        <v>291</v>
      </c>
      <c r="V26" s="213">
        <v>490</v>
      </c>
      <c r="W26" s="145"/>
      <c r="X26" s="236">
        <v>324</v>
      </c>
      <c r="Y26" s="236">
        <v>305</v>
      </c>
      <c r="Z26" s="273">
        <v>606</v>
      </c>
      <c r="AA26" s="229">
        <v>609</v>
      </c>
      <c r="AB26" s="232">
        <v>612</v>
      </c>
    </row>
    <row r="27" spans="1:28" ht="16.5" customHeight="1">
      <c r="A27" s="201"/>
      <c r="B27" s="218"/>
      <c r="C27" s="108" t="s">
        <v>33</v>
      </c>
      <c r="D27" s="30">
        <v>14</v>
      </c>
      <c r="E27" s="30">
        <v>11</v>
      </c>
      <c r="F27" s="29">
        <v>11</v>
      </c>
      <c r="G27" s="30">
        <v>1</v>
      </c>
      <c r="H27" s="30">
        <v>5</v>
      </c>
      <c r="I27" s="30">
        <v>5</v>
      </c>
      <c r="J27" s="30">
        <v>2</v>
      </c>
      <c r="K27" s="31">
        <v>0</v>
      </c>
      <c r="L27" s="30">
        <v>34</v>
      </c>
      <c r="M27" s="31">
        <v>2</v>
      </c>
      <c r="N27" s="31">
        <v>4</v>
      </c>
      <c r="O27" s="32">
        <v>0</v>
      </c>
      <c r="P27" s="33">
        <f t="shared" si="0"/>
        <v>89</v>
      </c>
      <c r="Q27" s="214"/>
      <c r="R27" s="214"/>
      <c r="S27" s="214"/>
      <c r="T27" s="214"/>
      <c r="U27" s="214"/>
      <c r="V27" s="214"/>
      <c r="W27" s="143">
        <v>300</v>
      </c>
      <c r="X27" s="237"/>
      <c r="Y27" s="237"/>
      <c r="Z27" s="286"/>
      <c r="AA27" s="230"/>
      <c r="AB27" s="233"/>
    </row>
    <row r="28" spans="1:28" ht="16.5" customHeight="1">
      <c r="A28" s="201"/>
      <c r="B28" s="221"/>
      <c r="C28" s="111" t="s">
        <v>34</v>
      </c>
      <c r="D28" s="34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3">
        <v>0</v>
      </c>
      <c r="N28" s="43">
        <v>0</v>
      </c>
      <c r="O28" s="44">
        <v>0</v>
      </c>
      <c r="P28" s="137">
        <f t="shared" si="0"/>
        <v>0</v>
      </c>
      <c r="Q28" s="223"/>
      <c r="R28" s="214"/>
      <c r="S28" s="223"/>
      <c r="T28" s="223"/>
      <c r="U28" s="223"/>
      <c r="V28" s="223"/>
      <c r="W28" s="144"/>
      <c r="X28" s="256"/>
      <c r="Y28" s="256"/>
      <c r="Z28" s="274"/>
      <c r="AA28" s="257"/>
      <c r="AB28" s="235"/>
    </row>
    <row r="29" spans="1:28" ht="16.5" customHeight="1">
      <c r="A29" s="201"/>
      <c r="B29" s="217" t="s">
        <v>85</v>
      </c>
      <c r="C29" s="110" t="s">
        <v>21</v>
      </c>
      <c r="D29" s="38">
        <v>0</v>
      </c>
      <c r="E29" s="38">
        <v>0</v>
      </c>
      <c r="F29" s="38">
        <v>0</v>
      </c>
      <c r="G29" s="38">
        <v>0</v>
      </c>
      <c r="H29" s="38">
        <v>2</v>
      </c>
      <c r="I29" s="38">
        <v>0</v>
      </c>
      <c r="J29" s="38">
        <v>0</v>
      </c>
      <c r="K29" s="38">
        <v>0</v>
      </c>
      <c r="L29" s="38">
        <v>8</v>
      </c>
      <c r="M29" s="38">
        <v>0</v>
      </c>
      <c r="N29" s="38">
        <v>0</v>
      </c>
      <c r="O29" s="40">
        <v>0</v>
      </c>
      <c r="P29" s="49">
        <f t="shared" si="0"/>
        <v>10</v>
      </c>
      <c r="Q29" s="213">
        <f>P29+P30+P31</f>
        <v>97</v>
      </c>
      <c r="R29" s="214"/>
      <c r="S29" s="213">
        <v>64</v>
      </c>
      <c r="T29" s="213">
        <v>72</v>
      </c>
      <c r="U29" s="214">
        <v>181</v>
      </c>
      <c r="V29" s="213">
        <v>243</v>
      </c>
      <c r="W29" s="145"/>
      <c r="X29" s="236">
        <v>95</v>
      </c>
      <c r="Y29" s="236">
        <v>87</v>
      </c>
      <c r="Z29" s="273">
        <v>436</v>
      </c>
      <c r="AA29" s="229">
        <v>203</v>
      </c>
      <c r="AB29" s="232">
        <v>83</v>
      </c>
    </row>
    <row r="30" spans="1:28" ht="16.5" customHeight="1">
      <c r="A30" s="201"/>
      <c r="B30" s="218"/>
      <c r="C30" s="108" t="s">
        <v>33</v>
      </c>
      <c r="D30" s="30">
        <v>0</v>
      </c>
      <c r="E30" s="30">
        <v>0</v>
      </c>
      <c r="F30" s="29">
        <v>0</v>
      </c>
      <c r="G30" s="30">
        <v>2</v>
      </c>
      <c r="H30" s="30">
        <v>6</v>
      </c>
      <c r="I30" s="30">
        <v>31</v>
      </c>
      <c r="J30" s="30">
        <v>0</v>
      </c>
      <c r="K30" s="31">
        <v>0</v>
      </c>
      <c r="L30" s="30">
        <v>0</v>
      </c>
      <c r="M30" s="30">
        <v>32</v>
      </c>
      <c r="N30" s="30">
        <v>16</v>
      </c>
      <c r="O30" s="32">
        <v>0</v>
      </c>
      <c r="P30" s="33">
        <f t="shared" si="0"/>
        <v>87</v>
      </c>
      <c r="Q30" s="214"/>
      <c r="R30" s="214"/>
      <c r="S30" s="214"/>
      <c r="T30" s="214"/>
      <c r="U30" s="214"/>
      <c r="V30" s="214"/>
      <c r="W30" s="143">
        <v>173</v>
      </c>
      <c r="X30" s="237"/>
      <c r="Y30" s="237"/>
      <c r="Z30" s="286"/>
      <c r="AA30" s="230"/>
      <c r="AB30" s="233"/>
    </row>
    <row r="31" spans="1:28" ht="16.5" customHeight="1">
      <c r="A31" s="201"/>
      <c r="B31" s="221"/>
      <c r="C31" s="111" t="s">
        <v>34</v>
      </c>
      <c r="D31" s="34">
        <v>0</v>
      </c>
      <c r="E31" s="34">
        <v>0</v>
      </c>
      <c r="F31" s="42">
        <v>0</v>
      </c>
      <c r="G31" s="34">
        <v>0</v>
      </c>
      <c r="H31" s="42">
        <v>0</v>
      </c>
      <c r="I31" s="34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4">
        <v>0</v>
      </c>
      <c r="P31" s="137">
        <f t="shared" si="0"/>
        <v>0</v>
      </c>
      <c r="Q31" s="223"/>
      <c r="R31" s="214"/>
      <c r="S31" s="223"/>
      <c r="T31" s="223"/>
      <c r="U31" s="223"/>
      <c r="V31" s="223"/>
      <c r="W31" s="144"/>
      <c r="X31" s="256"/>
      <c r="Y31" s="256"/>
      <c r="Z31" s="274"/>
      <c r="AA31" s="257"/>
      <c r="AB31" s="235"/>
    </row>
    <row r="32" spans="1:28" ht="16.5" customHeight="1">
      <c r="A32" s="201"/>
      <c r="B32" s="217" t="s">
        <v>96</v>
      </c>
      <c r="C32" s="112" t="s">
        <v>21</v>
      </c>
      <c r="D32" s="38">
        <v>0</v>
      </c>
      <c r="E32" s="38">
        <v>0</v>
      </c>
      <c r="F32" s="46">
        <v>0</v>
      </c>
      <c r="G32" s="38">
        <v>0</v>
      </c>
      <c r="H32" s="46">
        <v>0</v>
      </c>
      <c r="I32" s="38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8">
        <v>0</v>
      </c>
      <c r="P32" s="49">
        <f t="shared" si="0"/>
        <v>0</v>
      </c>
      <c r="Q32" s="213">
        <f>P32+P33+P34</f>
        <v>73</v>
      </c>
      <c r="R32" s="214"/>
      <c r="S32" s="213">
        <v>57</v>
      </c>
      <c r="T32" s="213">
        <v>121</v>
      </c>
      <c r="U32" s="214">
        <v>185</v>
      </c>
      <c r="V32" s="213">
        <v>154</v>
      </c>
      <c r="W32" s="145"/>
      <c r="X32" s="236">
        <v>61</v>
      </c>
      <c r="Y32" s="236">
        <v>76</v>
      </c>
      <c r="Z32" s="273">
        <v>113</v>
      </c>
      <c r="AA32" s="229">
        <v>184</v>
      </c>
      <c r="AB32" s="232">
        <v>17</v>
      </c>
    </row>
    <row r="33" spans="1:28" ht="16.5" customHeight="1">
      <c r="A33" s="201"/>
      <c r="B33" s="218"/>
      <c r="C33" s="108" t="s">
        <v>33</v>
      </c>
      <c r="D33" s="30">
        <v>0</v>
      </c>
      <c r="E33" s="30">
        <v>0</v>
      </c>
      <c r="F33" s="30">
        <v>2</v>
      </c>
      <c r="G33" s="30">
        <v>0</v>
      </c>
      <c r="H33" s="30">
        <v>48</v>
      </c>
      <c r="I33" s="30">
        <v>18</v>
      </c>
      <c r="J33" s="30">
        <v>0</v>
      </c>
      <c r="K33" s="30">
        <v>5</v>
      </c>
      <c r="L33" s="30">
        <v>0</v>
      </c>
      <c r="M33" s="30">
        <v>0</v>
      </c>
      <c r="N33" s="30">
        <v>0</v>
      </c>
      <c r="O33" s="32">
        <v>0</v>
      </c>
      <c r="P33" s="33">
        <f t="shared" si="0"/>
        <v>73</v>
      </c>
      <c r="Q33" s="214"/>
      <c r="R33" s="214"/>
      <c r="S33" s="214"/>
      <c r="T33" s="214"/>
      <c r="U33" s="214"/>
      <c r="V33" s="214"/>
      <c r="W33" s="143">
        <v>132</v>
      </c>
      <c r="X33" s="237"/>
      <c r="Y33" s="237"/>
      <c r="Z33" s="286"/>
      <c r="AA33" s="230"/>
      <c r="AB33" s="233"/>
    </row>
    <row r="34" spans="1:28" ht="16.5" customHeight="1">
      <c r="A34" s="201"/>
      <c r="B34" s="221"/>
      <c r="C34" s="109" t="s">
        <v>34</v>
      </c>
      <c r="D34" s="42">
        <v>0</v>
      </c>
      <c r="E34" s="42">
        <v>0</v>
      </c>
      <c r="F34" s="3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34">
        <v>0</v>
      </c>
      <c r="M34" s="34">
        <v>0</v>
      </c>
      <c r="N34" s="34">
        <v>0</v>
      </c>
      <c r="O34" s="36">
        <v>0</v>
      </c>
      <c r="P34" s="137">
        <f t="shared" si="0"/>
        <v>0</v>
      </c>
      <c r="Q34" s="223"/>
      <c r="R34" s="214"/>
      <c r="S34" s="223"/>
      <c r="T34" s="223"/>
      <c r="U34" s="223"/>
      <c r="V34" s="223"/>
      <c r="W34" s="144"/>
      <c r="X34" s="256"/>
      <c r="Y34" s="256"/>
      <c r="Z34" s="274"/>
      <c r="AA34" s="257"/>
      <c r="AB34" s="235"/>
    </row>
    <row r="35" spans="1:28" ht="16.5" customHeight="1">
      <c r="A35" s="201"/>
      <c r="B35" s="217" t="s">
        <v>97</v>
      </c>
      <c r="C35" s="110" t="s">
        <v>21</v>
      </c>
      <c r="D35" s="38">
        <v>0</v>
      </c>
      <c r="E35" s="38">
        <v>0</v>
      </c>
      <c r="F35" s="38">
        <v>0</v>
      </c>
      <c r="G35" s="38">
        <v>0</v>
      </c>
      <c r="H35" s="156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40">
        <v>0</v>
      </c>
      <c r="P35" s="49">
        <f t="shared" si="0"/>
        <v>0</v>
      </c>
      <c r="Q35" s="213">
        <f>P35+P36+P37</f>
        <v>0</v>
      </c>
      <c r="R35" s="214"/>
      <c r="S35" s="214">
        <v>0</v>
      </c>
      <c r="T35" s="214">
        <v>0</v>
      </c>
      <c r="U35" s="214">
        <v>0</v>
      </c>
      <c r="V35" s="213">
        <v>0</v>
      </c>
      <c r="W35" s="145"/>
      <c r="X35" s="236">
        <v>0</v>
      </c>
      <c r="Y35" s="236">
        <v>0</v>
      </c>
      <c r="Z35" s="273">
        <v>0</v>
      </c>
      <c r="AA35" s="229">
        <v>0</v>
      </c>
      <c r="AB35" s="232">
        <v>0</v>
      </c>
    </row>
    <row r="36" spans="1:28" ht="16.5" customHeight="1">
      <c r="A36" s="201"/>
      <c r="B36" s="218"/>
      <c r="C36" s="108" t="s">
        <v>33</v>
      </c>
      <c r="D36" s="30">
        <v>0</v>
      </c>
      <c r="E36" s="30">
        <v>0</v>
      </c>
      <c r="F36" s="30">
        <v>0</v>
      </c>
      <c r="G36" s="30">
        <v>0</v>
      </c>
      <c r="H36" s="34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2">
        <v>0</v>
      </c>
      <c r="P36" s="33">
        <f t="shared" si="0"/>
        <v>0</v>
      </c>
      <c r="Q36" s="214"/>
      <c r="R36" s="214"/>
      <c r="S36" s="214"/>
      <c r="T36" s="214"/>
      <c r="U36" s="214"/>
      <c r="V36" s="214"/>
      <c r="W36" s="143">
        <v>0</v>
      </c>
      <c r="X36" s="237"/>
      <c r="Y36" s="237"/>
      <c r="Z36" s="286"/>
      <c r="AA36" s="230"/>
      <c r="AB36" s="233"/>
    </row>
    <row r="37" spans="1:28" ht="16.5" customHeight="1">
      <c r="A37" s="201"/>
      <c r="B37" s="221"/>
      <c r="C37" s="111" t="s">
        <v>34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4">
        <v>0</v>
      </c>
      <c r="P37" s="137">
        <f t="shared" si="0"/>
        <v>0</v>
      </c>
      <c r="Q37" s="223"/>
      <c r="R37" s="214"/>
      <c r="S37" s="223"/>
      <c r="T37" s="223"/>
      <c r="U37" s="223"/>
      <c r="V37" s="223"/>
      <c r="W37" s="144"/>
      <c r="X37" s="256"/>
      <c r="Y37" s="256"/>
      <c r="Z37" s="274"/>
      <c r="AA37" s="257"/>
      <c r="AB37" s="235"/>
    </row>
    <row r="38" spans="1:28" ht="16.5" customHeight="1">
      <c r="A38" s="201"/>
      <c r="B38" s="217" t="s">
        <v>98</v>
      </c>
      <c r="C38" s="112" t="s">
        <v>21</v>
      </c>
      <c r="D38" s="46">
        <v>0</v>
      </c>
      <c r="E38" s="46">
        <v>0</v>
      </c>
      <c r="F38" s="46">
        <v>0</v>
      </c>
      <c r="G38" s="38">
        <v>0</v>
      </c>
      <c r="H38" s="38">
        <v>0</v>
      </c>
      <c r="I38" s="77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9">
        <f t="shared" si="0"/>
        <v>0</v>
      </c>
      <c r="Q38" s="213">
        <f>P38+P39+P40</f>
        <v>8</v>
      </c>
      <c r="R38" s="214"/>
      <c r="S38" s="214">
        <v>8</v>
      </c>
      <c r="T38" s="214">
        <v>71</v>
      </c>
      <c r="U38" s="214">
        <v>8</v>
      </c>
      <c r="V38" s="214">
        <v>19</v>
      </c>
      <c r="W38" s="143"/>
      <c r="X38" s="236">
        <v>4</v>
      </c>
      <c r="Y38" s="236">
        <v>29</v>
      </c>
      <c r="Z38" s="273">
        <v>72</v>
      </c>
      <c r="AA38" s="229">
        <v>2</v>
      </c>
      <c r="AB38" s="232">
        <v>4</v>
      </c>
    </row>
    <row r="39" spans="1:28" ht="16.5" customHeight="1">
      <c r="A39" s="201"/>
      <c r="B39" s="218"/>
      <c r="C39" s="108" t="s">
        <v>33</v>
      </c>
      <c r="D39" s="30">
        <v>0</v>
      </c>
      <c r="E39" s="30">
        <v>0</v>
      </c>
      <c r="F39" s="30">
        <v>4</v>
      </c>
      <c r="G39" s="30">
        <v>4</v>
      </c>
      <c r="H39" s="30">
        <v>0</v>
      </c>
      <c r="I39" s="75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3">
        <f t="shared" si="0"/>
        <v>8</v>
      </c>
      <c r="Q39" s="214"/>
      <c r="R39" s="214"/>
      <c r="S39" s="214"/>
      <c r="T39" s="214"/>
      <c r="U39" s="214"/>
      <c r="V39" s="214"/>
      <c r="W39" s="143">
        <v>14</v>
      </c>
      <c r="X39" s="237"/>
      <c r="Y39" s="237"/>
      <c r="Z39" s="286"/>
      <c r="AA39" s="230"/>
      <c r="AB39" s="233"/>
    </row>
    <row r="40" spans="1:28" ht="16.5" customHeight="1" thickBot="1">
      <c r="A40" s="202"/>
      <c r="B40" s="219"/>
      <c r="C40" s="113" t="s">
        <v>34</v>
      </c>
      <c r="D40" s="50">
        <v>0</v>
      </c>
      <c r="E40" s="50">
        <v>0</v>
      </c>
      <c r="F40" s="50">
        <v>0</v>
      </c>
      <c r="G40" s="50">
        <v>0</v>
      </c>
      <c r="H40" s="190">
        <v>0</v>
      </c>
      <c r="I40" s="19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89">
        <f t="shared" si="0"/>
        <v>0</v>
      </c>
      <c r="Q40" s="224"/>
      <c r="R40" s="224"/>
      <c r="S40" s="224"/>
      <c r="T40" s="224"/>
      <c r="U40" s="224"/>
      <c r="V40" s="224"/>
      <c r="W40" s="146"/>
      <c r="X40" s="238"/>
      <c r="Y40" s="238"/>
      <c r="Z40" s="288"/>
      <c r="AA40" s="231"/>
      <c r="AB40" s="234"/>
    </row>
    <row r="41" spans="1:28" ht="16.5" customHeight="1">
      <c r="A41" s="206" t="s">
        <v>99</v>
      </c>
      <c r="B41" s="220" t="s">
        <v>44</v>
      </c>
      <c r="C41" s="107" t="s">
        <v>21</v>
      </c>
      <c r="D41" s="26">
        <v>0</v>
      </c>
      <c r="E41" s="26">
        <v>0</v>
      </c>
      <c r="F41" s="26">
        <v>0</v>
      </c>
      <c r="G41" s="26">
        <v>0</v>
      </c>
      <c r="H41" s="156">
        <v>0</v>
      </c>
      <c r="I41" s="26">
        <v>3</v>
      </c>
      <c r="J41" s="46">
        <v>0</v>
      </c>
      <c r="K41" s="46">
        <v>0</v>
      </c>
      <c r="L41" s="26">
        <v>0</v>
      </c>
      <c r="M41" s="27">
        <v>0</v>
      </c>
      <c r="N41" s="27">
        <v>0</v>
      </c>
      <c r="O41" s="27">
        <v>0</v>
      </c>
      <c r="P41" s="49">
        <f t="shared" si="0"/>
        <v>3</v>
      </c>
      <c r="Q41" s="222">
        <f>P41+P42+P43</f>
        <v>36</v>
      </c>
      <c r="R41" s="222">
        <f>SUM(Q41:Q49)</f>
        <v>44</v>
      </c>
      <c r="S41" s="222">
        <v>116</v>
      </c>
      <c r="T41" s="222">
        <v>67</v>
      </c>
      <c r="U41" s="222">
        <v>8</v>
      </c>
      <c r="V41" s="222">
        <v>10</v>
      </c>
      <c r="W41" s="142"/>
      <c r="X41" s="248">
        <v>11</v>
      </c>
      <c r="Y41" s="248">
        <v>62</v>
      </c>
      <c r="Z41" s="287">
        <v>44</v>
      </c>
      <c r="AA41" s="240">
        <v>0</v>
      </c>
      <c r="AB41" s="241">
        <v>0</v>
      </c>
    </row>
    <row r="42" spans="1:28" ht="16.5" customHeight="1">
      <c r="A42" s="201"/>
      <c r="B42" s="218"/>
      <c r="C42" s="108" t="s">
        <v>33</v>
      </c>
      <c r="D42" s="30">
        <v>0</v>
      </c>
      <c r="E42" s="30">
        <v>0</v>
      </c>
      <c r="F42" s="30">
        <v>0</v>
      </c>
      <c r="G42" s="30">
        <v>0</v>
      </c>
      <c r="H42" s="34">
        <v>0</v>
      </c>
      <c r="I42" s="30">
        <v>0</v>
      </c>
      <c r="J42" s="30">
        <v>0</v>
      </c>
      <c r="K42" s="30">
        <v>0</v>
      </c>
      <c r="L42" s="30">
        <v>0</v>
      </c>
      <c r="M42" s="31">
        <v>8</v>
      </c>
      <c r="N42" s="31">
        <v>0</v>
      </c>
      <c r="O42" s="31">
        <v>25</v>
      </c>
      <c r="P42" s="33">
        <f t="shared" si="0"/>
        <v>33</v>
      </c>
      <c r="Q42" s="214"/>
      <c r="R42" s="214"/>
      <c r="S42" s="214"/>
      <c r="T42" s="214"/>
      <c r="U42" s="214"/>
      <c r="V42" s="214"/>
      <c r="W42" s="143">
        <v>12</v>
      </c>
      <c r="X42" s="237"/>
      <c r="Y42" s="237"/>
      <c r="Z42" s="286"/>
      <c r="AA42" s="230"/>
      <c r="AB42" s="233"/>
    </row>
    <row r="43" spans="1:28" ht="16.5" customHeight="1">
      <c r="A43" s="201"/>
      <c r="B43" s="221"/>
      <c r="C43" s="109" t="s">
        <v>34</v>
      </c>
      <c r="D43" s="34">
        <v>0</v>
      </c>
      <c r="E43" s="34">
        <v>0</v>
      </c>
      <c r="F43" s="34">
        <v>0</v>
      </c>
      <c r="G43" s="34">
        <v>0</v>
      </c>
      <c r="H43" s="42">
        <v>0</v>
      </c>
      <c r="I43" s="34">
        <v>0</v>
      </c>
      <c r="J43" s="34">
        <v>0</v>
      </c>
      <c r="K43" s="34">
        <v>0</v>
      </c>
      <c r="L43" s="42">
        <v>0</v>
      </c>
      <c r="M43" s="43">
        <v>0</v>
      </c>
      <c r="N43" s="43">
        <v>0</v>
      </c>
      <c r="O43" s="43">
        <v>0</v>
      </c>
      <c r="P43" s="137">
        <f t="shared" si="0"/>
        <v>0</v>
      </c>
      <c r="Q43" s="223"/>
      <c r="R43" s="214"/>
      <c r="S43" s="223"/>
      <c r="T43" s="223"/>
      <c r="U43" s="223"/>
      <c r="V43" s="223"/>
      <c r="W43" s="144"/>
      <c r="X43" s="256"/>
      <c r="Y43" s="256"/>
      <c r="Z43" s="274"/>
      <c r="AA43" s="257"/>
      <c r="AB43" s="235"/>
    </row>
    <row r="44" spans="1:28" ht="16.5" customHeight="1">
      <c r="A44" s="201"/>
      <c r="B44" s="217" t="s">
        <v>45</v>
      </c>
      <c r="C44" s="110" t="s">
        <v>21</v>
      </c>
      <c r="D44" s="38">
        <v>0</v>
      </c>
      <c r="E44" s="38">
        <v>0</v>
      </c>
      <c r="F44" s="38">
        <v>0</v>
      </c>
      <c r="G44" s="38">
        <v>0</v>
      </c>
      <c r="H44" s="156">
        <v>0</v>
      </c>
      <c r="I44" s="38">
        <v>0</v>
      </c>
      <c r="J44" s="38">
        <v>0</v>
      </c>
      <c r="K44" s="38">
        <v>0</v>
      </c>
      <c r="L44" s="46">
        <v>0</v>
      </c>
      <c r="M44" s="47">
        <v>0</v>
      </c>
      <c r="N44" s="47">
        <v>0</v>
      </c>
      <c r="O44" s="47">
        <v>0</v>
      </c>
      <c r="P44" s="49">
        <f t="shared" si="0"/>
        <v>0</v>
      </c>
      <c r="Q44" s="213">
        <f>P44+P45+P46</f>
        <v>8</v>
      </c>
      <c r="R44" s="214"/>
      <c r="S44" s="213">
        <v>4</v>
      </c>
      <c r="T44" s="213">
        <v>0</v>
      </c>
      <c r="U44" s="214">
        <v>5</v>
      </c>
      <c r="V44" s="213">
        <v>8</v>
      </c>
      <c r="W44" s="145"/>
      <c r="X44" s="236">
        <v>0</v>
      </c>
      <c r="Y44" s="236">
        <v>12</v>
      </c>
      <c r="Z44" s="273">
        <v>0</v>
      </c>
      <c r="AA44" s="229">
        <v>0</v>
      </c>
      <c r="AB44" s="232">
        <v>0</v>
      </c>
    </row>
    <row r="45" spans="1:28" ht="16.5" customHeight="1">
      <c r="A45" s="201"/>
      <c r="B45" s="218"/>
      <c r="C45" s="108" t="s">
        <v>33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1">
        <v>0</v>
      </c>
      <c r="N45" s="31">
        <v>8</v>
      </c>
      <c r="O45" s="31">
        <v>0</v>
      </c>
      <c r="P45" s="33">
        <f t="shared" si="0"/>
        <v>8</v>
      </c>
      <c r="Q45" s="214"/>
      <c r="R45" s="214"/>
      <c r="S45" s="214"/>
      <c r="T45" s="214"/>
      <c r="U45" s="214"/>
      <c r="V45" s="214"/>
      <c r="W45" s="143">
        <v>14</v>
      </c>
      <c r="X45" s="237"/>
      <c r="Y45" s="237"/>
      <c r="Z45" s="286"/>
      <c r="AA45" s="230"/>
      <c r="AB45" s="233"/>
    </row>
    <row r="46" spans="1:28" ht="16.5" customHeight="1">
      <c r="A46" s="201"/>
      <c r="B46" s="221"/>
      <c r="C46" s="111" t="s">
        <v>34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3">
        <v>0</v>
      </c>
      <c r="N46" s="43">
        <v>0</v>
      </c>
      <c r="O46" s="43">
        <v>0</v>
      </c>
      <c r="P46" s="137">
        <f t="shared" si="0"/>
        <v>0</v>
      </c>
      <c r="Q46" s="223"/>
      <c r="R46" s="214"/>
      <c r="S46" s="223"/>
      <c r="T46" s="223"/>
      <c r="U46" s="223"/>
      <c r="V46" s="223"/>
      <c r="W46" s="144"/>
      <c r="X46" s="256"/>
      <c r="Y46" s="256"/>
      <c r="Z46" s="274"/>
      <c r="AA46" s="257"/>
      <c r="AB46" s="235"/>
    </row>
    <row r="47" spans="1:28" ht="16.5" customHeight="1">
      <c r="A47" s="201"/>
      <c r="B47" s="217" t="s">
        <v>46</v>
      </c>
      <c r="C47" s="112" t="s">
        <v>21</v>
      </c>
      <c r="D47" s="46">
        <v>0</v>
      </c>
      <c r="E47" s="46">
        <v>0</v>
      </c>
      <c r="F47" s="46">
        <v>0</v>
      </c>
      <c r="G47" s="191">
        <v>0</v>
      </c>
      <c r="H47" s="156">
        <v>0</v>
      </c>
      <c r="I47" s="79">
        <v>0</v>
      </c>
      <c r="J47" s="46">
        <v>0</v>
      </c>
      <c r="K47" s="46">
        <v>0</v>
      </c>
      <c r="L47" s="46">
        <v>0</v>
      </c>
      <c r="M47" s="47">
        <v>0</v>
      </c>
      <c r="N47" s="47">
        <v>0</v>
      </c>
      <c r="O47" s="47">
        <v>0</v>
      </c>
      <c r="P47" s="49">
        <f t="shared" si="0"/>
        <v>0</v>
      </c>
      <c r="Q47" s="213">
        <f>P47+P48+P49</f>
        <v>0</v>
      </c>
      <c r="R47" s="214"/>
      <c r="S47" s="214">
        <v>0</v>
      </c>
      <c r="T47" s="214">
        <v>0</v>
      </c>
      <c r="U47" s="214">
        <v>0</v>
      </c>
      <c r="V47" s="214">
        <v>0</v>
      </c>
      <c r="W47" s="143"/>
      <c r="X47" s="236">
        <v>0</v>
      </c>
      <c r="Y47" s="236">
        <v>0</v>
      </c>
      <c r="Z47" s="273">
        <v>0</v>
      </c>
      <c r="AA47" s="229">
        <v>0</v>
      </c>
      <c r="AB47" s="232">
        <v>0</v>
      </c>
    </row>
    <row r="48" spans="1:28" ht="16.5" customHeight="1">
      <c r="A48" s="201"/>
      <c r="B48" s="218"/>
      <c r="C48" s="108" t="s">
        <v>33</v>
      </c>
      <c r="D48" s="30">
        <v>0</v>
      </c>
      <c r="E48" s="30">
        <v>0</v>
      </c>
      <c r="F48" s="30">
        <v>0</v>
      </c>
      <c r="G48" s="30">
        <v>0</v>
      </c>
      <c r="H48" s="34">
        <v>0</v>
      </c>
      <c r="I48" s="75">
        <v>0</v>
      </c>
      <c r="J48" s="30">
        <v>0</v>
      </c>
      <c r="K48" s="30">
        <v>0</v>
      </c>
      <c r="L48" s="30">
        <v>0</v>
      </c>
      <c r="M48" s="31">
        <v>0</v>
      </c>
      <c r="N48" s="31">
        <v>0</v>
      </c>
      <c r="O48" s="31">
        <v>0</v>
      </c>
      <c r="P48" s="33">
        <f t="shared" si="0"/>
        <v>0</v>
      </c>
      <c r="Q48" s="214"/>
      <c r="R48" s="214"/>
      <c r="S48" s="214"/>
      <c r="T48" s="214"/>
      <c r="U48" s="214"/>
      <c r="V48" s="214"/>
      <c r="W48" s="143">
        <v>0</v>
      </c>
      <c r="X48" s="237"/>
      <c r="Y48" s="237"/>
      <c r="Z48" s="286"/>
      <c r="AA48" s="230"/>
      <c r="AB48" s="233"/>
    </row>
    <row r="49" spans="1:28" ht="16.5" customHeight="1" thickBot="1">
      <c r="A49" s="202"/>
      <c r="B49" s="219"/>
      <c r="C49" s="113" t="s">
        <v>34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1">
        <v>0</v>
      </c>
      <c r="N49" s="51">
        <v>0</v>
      </c>
      <c r="O49" s="51">
        <v>0</v>
      </c>
      <c r="P49" s="89">
        <f t="shared" si="0"/>
        <v>0</v>
      </c>
      <c r="Q49" s="224"/>
      <c r="R49" s="224"/>
      <c r="S49" s="224"/>
      <c r="T49" s="224"/>
      <c r="U49" s="224"/>
      <c r="V49" s="224"/>
      <c r="W49" s="146"/>
      <c r="X49" s="238"/>
      <c r="Y49" s="238"/>
      <c r="Z49" s="288"/>
      <c r="AA49" s="231"/>
      <c r="AB49" s="234"/>
    </row>
    <row r="50" spans="1:28" ht="16.5" customHeight="1">
      <c r="A50" s="206" t="s">
        <v>47</v>
      </c>
      <c r="B50" s="220" t="s">
        <v>48</v>
      </c>
      <c r="C50" s="107" t="s">
        <v>21</v>
      </c>
      <c r="D50" s="26">
        <v>0</v>
      </c>
      <c r="E50" s="26">
        <v>0</v>
      </c>
      <c r="F50" s="26">
        <v>0</v>
      </c>
      <c r="G50" s="26">
        <v>0</v>
      </c>
      <c r="H50" s="156">
        <v>0</v>
      </c>
      <c r="I50" s="26">
        <v>4</v>
      </c>
      <c r="J50" s="26">
        <v>0</v>
      </c>
      <c r="K50" s="26">
        <v>0</v>
      </c>
      <c r="L50" s="26">
        <v>0</v>
      </c>
      <c r="M50" s="27">
        <v>0</v>
      </c>
      <c r="N50" s="27">
        <v>1</v>
      </c>
      <c r="O50" s="62">
        <v>0</v>
      </c>
      <c r="P50" s="49">
        <f t="shared" si="0"/>
        <v>5</v>
      </c>
      <c r="Q50" s="222">
        <f>P50+P51+P52</f>
        <v>151</v>
      </c>
      <c r="R50" s="222">
        <f>SUM(Q50:Q64)</f>
        <v>434</v>
      </c>
      <c r="S50" s="222">
        <v>199</v>
      </c>
      <c r="T50" s="222">
        <v>234</v>
      </c>
      <c r="U50" s="222">
        <v>248</v>
      </c>
      <c r="V50" s="222">
        <v>173</v>
      </c>
      <c r="W50" s="142"/>
      <c r="X50" s="248">
        <v>138</v>
      </c>
      <c r="Y50" s="248">
        <v>40</v>
      </c>
      <c r="Z50" s="287">
        <v>181</v>
      </c>
      <c r="AA50" s="240">
        <v>118</v>
      </c>
      <c r="AB50" s="241">
        <v>99</v>
      </c>
    </row>
    <row r="51" spans="1:28" ht="16.5" customHeight="1">
      <c r="A51" s="201"/>
      <c r="B51" s="218"/>
      <c r="C51" s="108" t="s">
        <v>33</v>
      </c>
      <c r="D51" s="30">
        <v>21</v>
      </c>
      <c r="E51" s="30">
        <v>21</v>
      </c>
      <c r="F51" s="30">
        <v>26</v>
      </c>
      <c r="G51" s="30">
        <v>0</v>
      </c>
      <c r="H51" s="34">
        <v>0</v>
      </c>
      <c r="I51" s="30">
        <v>6</v>
      </c>
      <c r="J51" s="30">
        <v>1</v>
      </c>
      <c r="K51" s="30">
        <v>0</v>
      </c>
      <c r="L51" s="30">
        <v>24</v>
      </c>
      <c r="M51" s="31">
        <v>2</v>
      </c>
      <c r="N51" s="31">
        <v>35</v>
      </c>
      <c r="O51" s="32">
        <v>10</v>
      </c>
      <c r="P51" s="33">
        <f t="shared" si="0"/>
        <v>146</v>
      </c>
      <c r="Q51" s="214"/>
      <c r="R51" s="214"/>
      <c r="S51" s="214"/>
      <c r="T51" s="214"/>
      <c r="U51" s="214"/>
      <c r="V51" s="214"/>
      <c r="W51" s="143">
        <v>120</v>
      </c>
      <c r="X51" s="237"/>
      <c r="Y51" s="237"/>
      <c r="Z51" s="286"/>
      <c r="AA51" s="230"/>
      <c r="AB51" s="233"/>
    </row>
    <row r="52" spans="1:28" ht="16.5" customHeight="1">
      <c r="A52" s="201"/>
      <c r="B52" s="221"/>
      <c r="C52" s="109" t="s">
        <v>34</v>
      </c>
      <c r="D52" s="34">
        <v>0</v>
      </c>
      <c r="E52" s="34">
        <v>0</v>
      </c>
      <c r="F52" s="34">
        <v>0</v>
      </c>
      <c r="G52" s="34">
        <v>0</v>
      </c>
      <c r="H52" s="42">
        <v>0</v>
      </c>
      <c r="I52" s="34">
        <v>0</v>
      </c>
      <c r="J52" s="34">
        <v>0</v>
      </c>
      <c r="K52" s="34">
        <v>0</v>
      </c>
      <c r="L52" s="42">
        <v>0</v>
      </c>
      <c r="M52" s="43">
        <v>0</v>
      </c>
      <c r="N52" s="43">
        <v>0</v>
      </c>
      <c r="O52" s="36">
        <v>0</v>
      </c>
      <c r="P52" s="137">
        <f t="shared" si="0"/>
        <v>0</v>
      </c>
      <c r="Q52" s="223"/>
      <c r="R52" s="214"/>
      <c r="S52" s="223"/>
      <c r="T52" s="223"/>
      <c r="U52" s="223"/>
      <c r="V52" s="223"/>
      <c r="W52" s="144"/>
      <c r="X52" s="256"/>
      <c r="Y52" s="256"/>
      <c r="Z52" s="274"/>
      <c r="AA52" s="257"/>
      <c r="AB52" s="235"/>
    </row>
    <row r="53" spans="1:28" ht="16.5" customHeight="1">
      <c r="A53" s="201"/>
      <c r="B53" s="217" t="s">
        <v>49</v>
      </c>
      <c r="C53" s="110" t="s">
        <v>21</v>
      </c>
      <c r="D53" s="38">
        <v>0</v>
      </c>
      <c r="E53" s="38">
        <v>0</v>
      </c>
      <c r="F53" s="38">
        <v>0</v>
      </c>
      <c r="G53" s="38">
        <v>0</v>
      </c>
      <c r="H53" s="156">
        <v>0</v>
      </c>
      <c r="I53" s="38">
        <v>4</v>
      </c>
      <c r="J53" s="38">
        <v>0</v>
      </c>
      <c r="K53" s="38">
        <v>0</v>
      </c>
      <c r="L53" s="46">
        <v>0</v>
      </c>
      <c r="M53" s="47">
        <v>0</v>
      </c>
      <c r="N53" s="47">
        <v>0</v>
      </c>
      <c r="O53" s="40">
        <v>0</v>
      </c>
      <c r="P53" s="49">
        <f t="shared" si="0"/>
        <v>4</v>
      </c>
      <c r="Q53" s="213">
        <f>P53+P54+P55</f>
        <v>116</v>
      </c>
      <c r="R53" s="214"/>
      <c r="S53" s="213">
        <v>165</v>
      </c>
      <c r="T53" s="213">
        <v>64</v>
      </c>
      <c r="U53" s="214">
        <v>91</v>
      </c>
      <c r="V53" s="213">
        <v>173</v>
      </c>
      <c r="W53" s="145"/>
      <c r="X53" s="236">
        <v>79</v>
      </c>
      <c r="Y53" s="236">
        <v>138</v>
      </c>
      <c r="Z53" s="273">
        <v>144</v>
      </c>
      <c r="AA53" s="229">
        <v>31</v>
      </c>
      <c r="AB53" s="232">
        <v>35</v>
      </c>
    </row>
    <row r="54" spans="1:28" ht="16.5" customHeight="1">
      <c r="A54" s="201"/>
      <c r="B54" s="218"/>
      <c r="C54" s="108" t="s">
        <v>33</v>
      </c>
      <c r="D54" s="30">
        <v>0</v>
      </c>
      <c r="E54" s="30">
        <v>26</v>
      </c>
      <c r="F54" s="30">
        <v>53</v>
      </c>
      <c r="G54" s="30">
        <v>2</v>
      </c>
      <c r="H54" s="34">
        <v>0</v>
      </c>
      <c r="I54" s="30">
        <v>11</v>
      </c>
      <c r="J54" s="30">
        <v>0</v>
      </c>
      <c r="K54" s="30">
        <v>0</v>
      </c>
      <c r="L54" s="30">
        <v>0</v>
      </c>
      <c r="M54" s="31">
        <v>2</v>
      </c>
      <c r="N54" s="31">
        <v>2</v>
      </c>
      <c r="O54" s="32">
        <v>16</v>
      </c>
      <c r="P54" s="33">
        <f t="shared" si="0"/>
        <v>112</v>
      </c>
      <c r="Q54" s="214"/>
      <c r="R54" s="214"/>
      <c r="S54" s="214"/>
      <c r="T54" s="214"/>
      <c r="U54" s="214"/>
      <c r="V54" s="214"/>
      <c r="W54" s="143">
        <v>30</v>
      </c>
      <c r="X54" s="237"/>
      <c r="Y54" s="237"/>
      <c r="Z54" s="286"/>
      <c r="AA54" s="230"/>
      <c r="AB54" s="233"/>
    </row>
    <row r="55" spans="1:28" ht="16.5" customHeight="1">
      <c r="A55" s="201"/>
      <c r="B55" s="221"/>
      <c r="C55" s="111" t="s">
        <v>34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3">
        <v>0</v>
      </c>
      <c r="N55" s="43">
        <v>0</v>
      </c>
      <c r="O55" s="43">
        <v>0</v>
      </c>
      <c r="P55" s="137">
        <f t="shared" si="0"/>
        <v>0</v>
      </c>
      <c r="Q55" s="223"/>
      <c r="R55" s="214"/>
      <c r="S55" s="223"/>
      <c r="T55" s="223"/>
      <c r="U55" s="223"/>
      <c r="V55" s="223"/>
      <c r="W55" s="144"/>
      <c r="X55" s="256"/>
      <c r="Y55" s="256"/>
      <c r="Z55" s="274"/>
      <c r="AA55" s="257"/>
      <c r="AB55" s="235"/>
    </row>
    <row r="56" spans="1:28" ht="16.5" customHeight="1">
      <c r="A56" s="201"/>
      <c r="B56" s="217" t="s">
        <v>50</v>
      </c>
      <c r="C56" s="112" t="s">
        <v>21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7">
        <v>0</v>
      </c>
      <c r="N56" s="47">
        <v>0</v>
      </c>
      <c r="O56" s="47">
        <v>0</v>
      </c>
      <c r="P56" s="49">
        <f t="shared" si="0"/>
        <v>0</v>
      </c>
      <c r="Q56" s="213">
        <f>P56+P57+P58</f>
        <v>74</v>
      </c>
      <c r="R56" s="214"/>
      <c r="S56" s="213">
        <v>12</v>
      </c>
      <c r="T56" s="213">
        <v>4</v>
      </c>
      <c r="U56" s="214">
        <v>86</v>
      </c>
      <c r="V56" s="213">
        <v>33</v>
      </c>
      <c r="W56" s="145"/>
      <c r="X56" s="236">
        <v>14</v>
      </c>
      <c r="Y56" s="236">
        <v>32</v>
      </c>
      <c r="Z56" s="273">
        <v>20</v>
      </c>
      <c r="AA56" s="229">
        <v>49</v>
      </c>
      <c r="AB56" s="232">
        <v>15</v>
      </c>
    </row>
    <row r="57" spans="1:28" ht="16.5" customHeight="1">
      <c r="A57" s="201"/>
      <c r="B57" s="218"/>
      <c r="C57" s="108" t="s">
        <v>33</v>
      </c>
      <c r="D57" s="30">
        <v>0</v>
      </c>
      <c r="E57" s="30">
        <v>0</v>
      </c>
      <c r="F57" s="30">
        <v>0</v>
      </c>
      <c r="G57" s="30">
        <v>0</v>
      </c>
      <c r="H57" s="30">
        <v>56</v>
      </c>
      <c r="I57" s="30">
        <v>0</v>
      </c>
      <c r="J57" s="30">
        <v>10</v>
      </c>
      <c r="K57" s="30">
        <v>0</v>
      </c>
      <c r="L57" s="30">
        <v>0</v>
      </c>
      <c r="M57" s="31">
        <v>3</v>
      </c>
      <c r="N57" s="31">
        <v>5</v>
      </c>
      <c r="O57" s="31">
        <v>0</v>
      </c>
      <c r="P57" s="33">
        <f t="shared" si="0"/>
        <v>74</v>
      </c>
      <c r="Q57" s="214"/>
      <c r="R57" s="214"/>
      <c r="S57" s="214"/>
      <c r="T57" s="214"/>
      <c r="U57" s="214"/>
      <c r="V57" s="214"/>
      <c r="W57" s="143">
        <v>22</v>
      </c>
      <c r="X57" s="237"/>
      <c r="Y57" s="237"/>
      <c r="Z57" s="286"/>
      <c r="AA57" s="230"/>
      <c r="AB57" s="233"/>
    </row>
    <row r="58" spans="1:28" ht="16.5" customHeight="1">
      <c r="A58" s="201"/>
      <c r="B58" s="221"/>
      <c r="C58" s="109" t="s">
        <v>34</v>
      </c>
      <c r="D58" s="34">
        <v>0</v>
      </c>
      <c r="E58" s="34">
        <v>0</v>
      </c>
      <c r="F58" s="34">
        <v>0</v>
      </c>
      <c r="G58" s="34">
        <v>0</v>
      </c>
      <c r="H58" s="42">
        <v>0</v>
      </c>
      <c r="I58" s="34">
        <v>0</v>
      </c>
      <c r="J58" s="34">
        <v>0</v>
      </c>
      <c r="K58" s="34">
        <v>0</v>
      </c>
      <c r="L58" s="42">
        <v>0</v>
      </c>
      <c r="M58" s="43">
        <v>0</v>
      </c>
      <c r="N58" s="43">
        <v>0</v>
      </c>
      <c r="O58" s="43">
        <v>0</v>
      </c>
      <c r="P58" s="37">
        <f t="shared" si="0"/>
        <v>0</v>
      </c>
      <c r="Q58" s="214"/>
      <c r="R58" s="214"/>
      <c r="S58" s="223"/>
      <c r="T58" s="223"/>
      <c r="U58" s="223"/>
      <c r="V58" s="223"/>
      <c r="W58" s="144"/>
      <c r="X58" s="256"/>
      <c r="Y58" s="256"/>
      <c r="Z58" s="274"/>
      <c r="AA58" s="257"/>
      <c r="AB58" s="235"/>
    </row>
    <row r="59" spans="1:28" ht="16.5" customHeight="1">
      <c r="A59" s="201"/>
      <c r="B59" s="217" t="s">
        <v>51</v>
      </c>
      <c r="C59" s="110" t="s">
        <v>21</v>
      </c>
      <c r="D59" s="38">
        <v>0</v>
      </c>
      <c r="E59" s="38">
        <v>0</v>
      </c>
      <c r="F59" s="38">
        <v>0</v>
      </c>
      <c r="G59" s="85">
        <v>0</v>
      </c>
      <c r="H59" s="156">
        <v>0</v>
      </c>
      <c r="I59" s="38">
        <v>0</v>
      </c>
      <c r="J59" s="38">
        <v>0</v>
      </c>
      <c r="K59" s="38">
        <v>0</v>
      </c>
      <c r="L59" s="46">
        <v>0</v>
      </c>
      <c r="M59" s="47">
        <v>0</v>
      </c>
      <c r="N59" s="47">
        <v>0</v>
      </c>
      <c r="O59" s="47">
        <v>0</v>
      </c>
      <c r="P59" s="41">
        <f t="shared" si="0"/>
        <v>0</v>
      </c>
      <c r="Q59" s="213">
        <f>P59+P60+P61</f>
        <v>78</v>
      </c>
      <c r="R59" s="214"/>
      <c r="S59" s="213">
        <v>146</v>
      </c>
      <c r="T59" s="213">
        <v>59</v>
      </c>
      <c r="U59" s="213">
        <v>197</v>
      </c>
      <c r="V59" s="213">
        <v>90</v>
      </c>
      <c r="W59" s="145"/>
      <c r="X59" s="236">
        <v>4</v>
      </c>
      <c r="Y59" s="236">
        <v>20</v>
      </c>
      <c r="Z59" s="273">
        <v>89</v>
      </c>
      <c r="AA59" s="229">
        <v>6</v>
      </c>
      <c r="AB59" s="232">
        <v>0</v>
      </c>
    </row>
    <row r="60" spans="1:28" ht="16.5" customHeight="1">
      <c r="A60" s="201"/>
      <c r="B60" s="218"/>
      <c r="C60" s="108" t="s">
        <v>33</v>
      </c>
      <c r="D60" s="30">
        <v>0</v>
      </c>
      <c r="E60" s="30">
        <v>0</v>
      </c>
      <c r="F60" s="30">
        <v>13</v>
      </c>
      <c r="G60" s="29">
        <v>0</v>
      </c>
      <c r="H60" s="34">
        <v>0</v>
      </c>
      <c r="I60" s="30">
        <v>0</v>
      </c>
      <c r="J60" s="30">
        <v>8</v>
      </c>
      <c r="K60" s="30">
        <v>0</v>
      </c>
      <c r="L60" s="30">
        <v>57</v>
      </c>
      <c r="M60" s="31">
        <v>0</v>
      </c>
      <c r="N60" s="31">
        <v>0</v>
      </c>
      <c r="O60" s="31">
        <v>0</v>
      </c>
      <c r="P60" s="33">
        <f t="shared" si="0"/>
        <v>78</v>
      </c>
      <c r="Q60" s="214"/>
      <c r="R60" s="214"/>
      <c r="S60" s="214"/>
      <c r="T60" s="214"/>
      <c r="U60" s="214"/>
      <c r="V60" s="214"/>
      <c r="W60" s="143">
        <v>46</v>
      </c>
      <c r="X60" s="237"/>
      <c r="Y60" s="237"/>
      <c r="Z60" s="286"/>
      <c r="AA60" s="230"/>
      <c r="AB60" s="233"/>
    </row>
    <row r="61" spans="1:28" ht="16.5" customHeight="1">
      <c r="A61" s="201"/>
      <c r="B61" s="221"/>
      <c r="C61" s="111" t="s">
        <v>34</v>
      </c>
      <c r="D61" s="42">
        <v>0</v>
      </c>
      <c r="E61" s="42">
        <v>0</v>
      </c>
      <c r="F61" s="42">
        <v>0</v>
      </c>
      <c r="G61" s="86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3">
        <v>0</v>
      </c>
      <c r="N61" s="43">
        <v>0</v>
      </c>
      <c r="O61" s="43">
        <v>0</v>
      </c>
      <c r="P61" s="137">
        <f t="shared" si="0"/>
        <v>0</v>
      </c>
      <c r="Q61" s="223"/>
      <c r="R61" s="214"/>
      <c r="S61" s="223"/>
      <c r="T61" s="223"/>
      <c r="U61" s="223"/>
      <c r="V61" s="223"/>
      <c r="W61" s="144"/>
      <c r="X61" s="256"/>
      <c r="Y61" s="256"/>
      <c r="Z61" s="274"/>
      <c r="AA61" s="257"/>
      <c r="AB61" s="235"/>
    </row>
    <row r="62" spans="1:28" ht="16.5" customHeight="1">
      <c r="A62" s="201"/>
      <c r="B62" s="217" t="s">
        <v>52</v>
      </c>
      <c r="C62" s="112" t="s">
        <v>21</v>
      </c>
      <c r="D62" s="46">
        <v>0</v>
      </c>
      <c r="E62" s="46">
        <v>0</v>
      </c>
      <c r="F62" s="46">
        <v>0</v>
      </c>
      <c r="G62" s="46">
        <v>0</v>
      </c>
      <c r="H62" s="156">
        <v>0</v>
      </c>
      <c r="I62" s="46">
        <v>0</v>
      </c>
      <c r="J62" s="46">
        <v>0</v>
      </c>
      <c r="K62" s="46">
        <v>0</v>
      </c>
      <c r="L62" s="46">
        <v>0</v>
      </c>
      <c r="M62" s="47">
        <v>0</v>
      </c>
      <c r="N62" s="47">
        <v>0</v>
      </c>
      <c r="O62" s="47">
        <v>0</v>
      </c>
      <c r="P62" s="49">
        <f t="shared" si="0"/>
        <v>0</v>
      </c>
      <c r="Q62" s="213">
        <f>P62+P63+P64</f>
        <v>15</v>
      </c>
      <c r="R62" s="214"/>
      <c r="S62" s="214">
        <v>43</v>
      </c>
      <c r="T62" s="214">
        <v>0</v>
      </c>
      <c r="U62" s="214">
        <v>0</v>
      </c>
      <c r="V62" s="214">
        <v>0</v>
      </c>
      <c r="W62" s="143"/>
      <c r="X62" s="236">
        <v>12</v>
      </c>
      <c r="Y62" s="236">
        <v>0</v>
      </c>
      <c r="Z62" s="273">
        <v>0</v>
      </c>
      <c r="AA62" s="229">
        <v>0</v>
      </c>
      <c r="AB62" s="232">
        <v>0</v>
      </c>
    </row>
    <row r="63" spans="1:28" ht="16.5" customHeight="1">
      <c r="A63" s="201"/>
      <c r="B63" s="218"/>
      <c r="C63" s="108" t="s">
        <v>33</v>
      </c>
      <c r="D63" s="30">
        <v>0</v>
      </c>
      <c r="E63" s="30">
        <v>0</v>
      </c>
      <c r="F63" s="30">
        <v>0</v>
      </c>
      <c r="G63" s="30">
        <v>0</v>
      </c>
      <c r="H63" s="34">
        <v>0</v>
      </c>
      <c r="I63" s="30">
        <v>0</v>
      </c>
      <c r="J63" s="30">
        <v>0</v>
      </c>
      <c r="K63" s="30">
        <v>0</v>
      </c>
      <c r="L63" s="30">
        <v>0</v>
      </c>
      <c r="M63" s="31">
        <v>0</v>
      </c>
      <c r="N63" s="31">
        <v>15</v>
      </c>
      <c r="O63" s="31">
        <v>0</v>
      </c>
      <c r="P63" s="33">
        <f t="shared" si="0"/>
        <v>15</v>
      </c>
      <c r="Q63" s="214"/>
      <c r="R63" s="214"/>
      <c r="S63" s="214"/>
      <c r="T63" s="214"/>
      <c r="U63" s="214"/>
      <c r="V63" s="214"/>
      <c r="W63" s="143">
        <v>0</v>
      </c>
      <c r="X63" s="237"/>
      <c r="Y63" s="237"/>
      <c r="Z63" s="286"/>
      <c r="AA63" s="230"/>
      <c r="AB63" s="233"/>
    </row>
    <row r="64" spans="1:28" ht="16.5" customHeight="1" thickBot="1">
      <c r="A64" s="202"/>
      <c r="B64" s="219"/>
      <c r="C64" s="113" t="s">
        <v>34</v>
      </c>
      <c r="D64" s="50">
        <v>0</v>
      </c>
      <c r="E64" s="50">
        <v>0</v>
      </c>
      <c r="F64" s="50">
        <v>0</v>
      </c>
      <c r="G64" s="50">
        <v>0</v>
      </c>
      <c r="H64" s="34">
        <v>0</v>
      </c>
      <c r="I64" s="50">
        <v>0</v>
      </c>
      <c r="J64" s="50">
        <v>0</v>
      </c>
      <c r="K64" s="50">
        <v>0</v>
      </c>
      <c r="L64" s="50">
        <v>0</v>
      </c>
      <c r="M64" s="51">
        <v>0</v>
      </c>
      <c r="N64" s="51">
        <v>0</v>
      </c>
      <c r="O64" s="51">
        <v>0</v>
      </c>
      <c r="P64" s="138">
        <f t="shared" si="0"/>
        <v>0</v>
      </c>
      <c r="Q64" s="214"/>
      <c r="R64" s="224"/>
      <c r="S64" s="224"/>
      <c r="T64" s="224"/>
      <c r="U64" s="224"/>
      <c r="V64" s="224"/>
      <c r="W64" s="146"/>
      <c r="X64" s="238"/>
      <c r="Y64" s="238"/>
      <c r="Z64" s="288"/>
      <c r="AA64" s="231"/>
      <c r="AB64" s="234"/>
    </row>
    <row r="65" spans="1:28" ht="16.5" customHeight="1">
      <c r="A65" s="206" t="s">
        <v>53</v>
      </c>
      <c r="B65" s="220" t="s">
        <v>54</v>
      </c>
      <c r="C65" s="107" t="s">
        <v>21</v>
      </c>
      <c r="D65" s="30">
        <v>0</v>
      </c>
      <c r="E65" s="30">
        <v>0</v>
      </c>
      <c r="F65" s="30">
        <v>0</v>
      </c>
      <c r="G65" s="30">
        <v>0</v>
      </c>
      <c r="H65" s="26">
        <v>9</v>
      </c>
      <c r="I65" s="30">
        <v>0</v>
      </c>
      <c r="J65" s="30">
        <v>0</v>
      </c>
      <c r="K65" s="30">
        <v>0</v>
      </c>
      <c r="L65" s="26">
        <v>0</v>
      </c>
      <c r="M65" s="27">
        <v>0</v>
      </c>
      <c r="N65" s="27">
        <v>1</v>
      </c>
      <c r="O65" s="62">
        <v>0</v>
      </c>
      <c r="P65" s="28">
        <f t="shared" si="0"/>
        <v>10</v>
      </c>
      <c r="Q65" s="222">
        <f>P65+P66+P67</f>
        <v>113</v>
      </c>
      <c r="R65" s="222">
        <f>SUM(Q65:Q76)</f>
        <v>414</v>
      </c>
      <c r="S65" s="222">
        <v>77</v>
      </c>
      <c r="T65" s="222">
        <v>241</v>
      </c>
      <c r="U65" s="222">
        <v>131</v>
      </c>
      <c r="V65" s="222">
        <v>367</v>
      </c>
      <c r="W65" s="142"/>
      <c r="X65" s="248">
        <v>196</v>
      </c>
      <c r="Y65" s="248">
        <v>173</v>
      </c>
      <c r="Z65" s="287">
        <v>277</v>
      </c>
      <c r="AA65" s="240">
        <v>396</v>
      </c>
      <c r="AB65" s="241">
        <v>435</v>
      </c>
    </row>
    <row r="66" spans="1:28" ht="16.5" customHeight="1">
      <c r="A66" s="201"/>
      <c r="B66" s="218"/>
      <c r="C66" s="108" t="s">
        <v>33</v>
      </c>
      <c r="D66" s="30">
        <v>1</v>
      </c>
      <c r="E66" s="30">
        <v>6</v>
      </c>
      <c r="F66" s="30">
        <v>0</v>
      </c>
      <c r="G66" s="30">
        <v>1</v>
      </c>
      <c r="H66" s="30">
        <v>0</v>
      </c>
      <c r="I66" s="30">
        <v>33</v>
      </c>
      <c r="J66" s="128">
        <v>27</v>
      </c>
      <c r="K66" s="31">
        <v>14</v>
      </c>
      <c r="L66" s="30">
        <v>0</v>
      </c>
      <c r="M66" s="31">
        <v>10</v>
      </c>
      <c r="N66" s="31">
        <v>0</v>
      </c>
      <c r="O66" s="32">
        <v>11</v>
      </c>
      <c r="P66" s="33">
        <f t="shared" si="0"/>
        <v>103</v>
      </c>
      <c r="Q66" s="214"/>
      <c r="R66" s="214"/>
      <c r="S66" s="214"/>
      <c r="T66" s="214"/>
      <c r="U66" s="214"/>
      <c r="V66" s="214"/>
      <c r="W66" s="143">
        <v>250</v>
      </c>
      <c r="X66" s="237"/>
      <c r="Y66" s="237"/>
      <c r="Z66" s="286"/>
      <c r="AA66" s="230"/>
      <c r="AB66" s="233"/>
    </row>
    <row r="67" spans="1:28" ht="16.5" customHeight="1">
      <c r="A67" s="201"/>
      <c r="B67" s="221"/>
      <c r="C67" s="109" t="s">
        <v>34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42">
        <v>0</v>
      </c>
      <c r="M67" s="43">
        <v>0</v>
      </c>
      <c r="N67" s="43">
        <v>0</v>
      </c>
      <c r="O67" s="36">
        <v>0</v>
      </c>
      <c r="P67" s="45">
        <f t="shared" si="0"/>
        <v>0</v>
      </c>
      <c r="Q67" s="223"/>
      <c r="R67" s="214"/>
      <c r="S67" s="223"/>
      <c r="T67" s="223"/>
      <c r="U67" s="223"/>
      <c r="V67" s="223"/>
      <c r="W67" s="144"/>
      <c r="X67" s="256"/>
      <c r="Y67" s="256"/>
      <c r="Z67" s="274"/>
      <c r="AA67" s="257"/>
      <c r="AB67" s="235"/>
    </row>
    <row r="68" spans="1:28" ht="16.5" customHeight="1">
      <c r="A68" s="201"/>
      <c r="B68" s="217" t="s">
        <v>55</v>
      </c>
      <c r="C68" s="110" t="s">
        <v>21</v>
      </c>
      <c r="D68" s="38">
        <v>0</v>
      </c>
      <c r="E68" s="38">
        <v>0</v>
      </c>
      <c r="F68" s="38">
        <v>0</v>
      </c>
      <c r="G68" s="38">
        <v>2</v>
      </c>
      <c r="H68" s="38">
        <v>0</v>
      </c>
      <c r="I68" s="38">
        <v>0</v>
      </c>
      <c r="J68" s="38">
        <v>0</v>
      </c>
      <c r="K68" s="38">
        <v>0</v>
      </c>
      <c r="L68" s="46">
        <v>0</v>
      </c>
      <c r="M68" s="47">
        <v>0</v>
      </c>
      <c r="N68" s="47">
        <v>0</v>
      </c>
      <c r="O68" s="40">
        <v>0</v>
      </c>
      <c r="P68" s="41">
        <f t="shared" si="0"/>
        <v>2</v>
      </c>
      <c r="Q68" s="213">
        <f>P68+P69+P70</f>
        <v>99</v>
      </c>
      <c r="R68" s="214"/>
      <c r="S68" s="213">
        <v>65</v>
      </c>
      <c r="T68" s="213">
        <v>332</v>
      </c>
      <c r="U68" s="213">
        <v>181</v>
      </c>
      <c r="V68" s="213">
        <v>316</v>
      </c>
      <c r="W68" s="145"/>
      <c r="X68" s="236">
        <v>154</v>
      </c>
      <c r="Y68" s="236">
        <v>95</v>
      </c>
      <c r="Z68" s="273">
        <v>149</v>
      </c>
      <c r="AA68" s="229">
        <v>210</v>
      </c>
      <c r="AB68" s="232">
        <v>212</v>
      </c>
    </row>
    <row r="69" spans="1:28" ht="16.5" customHeight="1">
      <c r="A69" s="201"/>
      <c r="B69" s="218"/>
      <c r="C69" s="108" t="s">
        <v>33</v>
      </c>
      <c r="D69" s="30">
        <v>6</v>
      </c>
      <c r="E69" s="30">
        <v>4</v>
      </c>
      <c r="F69" s="30">
        <v>0</v>
      </c>
      <c r="G69" s="29">
        <v>3</v>
      </c>
      <c r="H69" s="30">
        <v>1</v>
      </c>
      <c r="I69" s="30">
        <v>0</v>
      </c>
      <c r="J69" s="30">
        <v>0</v>
      </c>
      <c r="K69" s="30">
        <v>7</v>
      </c>
      <c r="L69" s="30">
        <v>5</v>
      </c>
      <c r="M69" s="31">
        <v>37</v>
      </c>
      <c r="N69" s="31">
        <v>0</v>
      </c>
      <c r="O69" s="32">
        <v>34</v>
      </c>
      <c r="P69" s="33">
        <f t="shared" si="0"/>
        <v>97</v>
      </c>
      <c r="Q69" s="214"/>
      <c r="R69" s="214"/>
      <c r="S69" s="214"/>
      <c r="T69" s="214"/>
      <c r="U69" s="214"/>
      <c r="V69" s="214"/>
      <c r="W69" s="143">
        <v>159</v>
      </c>
      <c r="X69" s="237"/>
      <c r="Y69" s="237"/>
      <c r="Z69" s="286"/>
      <c r="AA69" s="230"/>
      <c r="AB69" s="233"/>
    </row>
    <row r="70" spans="1:28" ht="16.5" customHeight="1">
      <c r="A70" s="201"/>
      <c r="B70" s="221"/>
      <c r="C70" s="111" t="s">
        <v>34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3">
        <v>0</v>
      </c>
      <c r="N70" s="43">
        <v>0</v>
      </c>
      <c r="O70" s="44">
        <v>0</v>
      </c>
      <c r="P70" s="137">
        <f t="shared" si="0"/>
        <v>0</v>
      </c>
      <c r="Q70" s="223"/>
      <c r="R70" s="214"/>
      <c r="S70" s="223"/>
      <c r="T70" s="223"/>
      <c r="U70" s="223"/>
      <c r="V70" s="223"/>
      <c r="W70" s="144"/>
      <c r="X70" s="256"/>
      <c r="Y70" s="256"/>
      <c r="Z70" s="274"/>
      <c r="AA70" s="257"/>
      <c r="AB70" s="235"/>
    </row>
    <row r="71" spans="1:28" ht="16.5" customHeight="1">
      <c r="A71" s="201"/>
      <c r="B71" s="217" t="s">
        <v>56</v>
      </c>
      <c r="C71" s="110" t="s">
        <v>21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46">
        <v>0</v>
      </c>
      <c r="M71" s="47">
        <v>0</v>
      </c>
      <c r="N71" s="47">
        <v>0</v>
      </c>
      <c r="O71" s="40">
        <v>0</v>
      </c>
      <c r="P71" s="49">
        <f t="shared" si="0"/>
        <v>0</v>
      </c>
      <c r="Q71" s="213">
        <f>P71+P72+P73</f>
        <v>202</v>
      </c>
      <c r="R71" s="214"/>
      <c r="S71" s="213">
        <v>106</v>
      </c>
      <c r="T71" s="213">
        <v>99</v>
      </c>
      <c r="U71" s="213">
        <v>181</v>
      </c>
      <c r="V71" s="213">
        <v>179</v>
      </c>
      <c r="W71" s="145"/>
      <c r="X71" s="236">
        <v>121</v>
      </c>
      <c r="Y71" s="236">
        <v>28</v>
      </c>
      <c r="Z71" s="273">
        <v>207</v>
      </c>
      <c r="AA71" s="229">
        <v>46</v>
      </c>
      <c r="AB71" s="232">
        <v>1</v>
      </c>
    </row>
    <row r="72" spans="1:28" ht="16.5" customHeight="1">
      <c r="A72" s="201"/>
      <c r="B72" s="218"/>
      <c r="C72" s="108" t="s">
        <v>33</v>
      </c>
      <c r="D72" s="30">
        <v>14</v>
      </c>
      <c r="E72" s="30">
        <v>29</v>
      </c>
      <c r="F72" s="30">
        <v>0</v>
      </c>
      <c r="G72" s="30">
        <v>0</v>
      </c>
      <c r="H72" s="30">
        <v>0</v>
      </c>
      <c r="I72" s="30">
        <v>0</v>
      </c>
      <c r="J72" s="128">
        <v>0</v>
      </c>
      <c r="K72" s="30">
        <v>0</v>
      </c>
      <c r="L72" s="30">
        <v>0</v>
      </c>
      <c r="M72" s="31">
        <v>53</v>
      </c>
      <c r="N72" s="31">
        <v>28</v>
      </c>
      <c r="O72" s="32">
        <v>78</v>
      </c>
      <c r="P72" s="33">
        <f aca="true" t="shared" si="1" ref="P72:P115">SUM(D72:O72)</f>
        <v>202</v>
      </c>
      <c r="Q72" s="214"/>
      <c r="R72" s="214"/>
      <c r="S72" s="214"/>
      <c r="T72" s="214"/>
      <c r="U72" s="214"/>
      <c r="V72" s="214"/>
      <c r="W72" s="143">
        <v>123</v>
      </c>
      <c r="X72" s="237"/>
      <c r="Y72" s="237"/>
      <c r="Z72" s="286"/>
      <c r="AA72" s="230"/>
      <c r="AB72" s="233"/>
    </row>
    <row r="73" spans="1:28" ht="16.5" customHeight="1">
      <c r="A73" s="201"/>
      <c r="B73" s="221"/>
      <c r="C73" s="111" t="s">
        <v>34</v>
      </c>
      <c r="D73" s="42">
        <v>0</v>
      </c>
      <c r="E73" s="42">
        <v>0</v>
      </c>
      <c r="F73" s="42">
        <v>0</v>
      </c>
      <c r="G73" s="42">
        <v>0</v>
      </c>
      <c r="H73" s="192">
        <v>0</v>
      </c>
      <c r="I73" s="42">
        <v>0</v>
      </c>
      <c r="J73" s="42">
        <v>0</v>
      </c>
      <c r="K73" s="42">
        <v>0</v>
      </c>
      <c r="L73" s="42">
        <v>0</v>
      </c>
      <c r="M73" s="43">
        <v>0</v>
      </c>
      <c r="N73" s="43">
        <v>0</v>
      </c>
      <c r="O73" s="44">
        <v>0</v>
      </c>
      <c r="P73" s="137">
        <f t="shared" si="1"/>
        <v>0</v>
      </c>
      <c r="Q73" s="223"/>
      <c r="R73" s="214"/>
      <c r="S73" s="223"/>
      <c r="T73" s="223"/>
      <c r="U73" s="223"/>
      <c r="V73" s="223"/>
      <c r="W73" s="144"/>
      <c r="X73" s="256"/>
      <c r="Y73" s="256"/>
      <c r="Z73" s="274"/>
      <c r="AA73" s="257"/>
      <c r="AB73" s="235"/>
    </row>
    <row r="74" spans="1:28" ht="16.5" customHeight="1">
      <c r="A74" s="201"/>
      <c r="B74" s="217" t="s">
        <v>57</v>
      </c>
      <c r="C74" s="112" t="s">
        <v>21</v>
      </c>
      <c r="D74" s="46">
        <v>0</v>
      </c>
      <c r="E74" s="46">
        <v>0</v>
      </c>
      <c r="F74" s="46">
        <v>0</v>
      </c>
      <c r="G74" s="46">
        <v>0</v>
      </c>
      <c r="H74" s="34">
        <v>0</v>
      </c>
      <c r="I74" s="46">
        <v>0</v>
      </c>
      <c r="J74" s="46">
        <v>0</v>
      </c>
      <c r="K74" s="46">
        <v>0</v>
      </c>
      <c r="L74" s="46">
        <v>0</v>
      </c>
      <c r="M74" s="47">
        <v>0</v>
      </c>
      <c r="N74" s="47">
        <v>0</v>
      </c>
      <c r="O74" s="40">
        <v>0</v>
      </c>
      <c r="P74" s="49">
        <f t="shared" si="1"/>
        <v>0</v>
      </c>
      <c r="Q74" s="213">
        <f>P74+P75+P76</f>
        <v>0</v>
      </c>
      <c r="R74" s="214"/>
      <c r="S74" s="214">
        <v>0</v>
      </c>
      <c r="T74" s="214">
        <v>0</v>
      </c>
      <c r="U74" s="214">
        <v>0</v>
      </c>
      <c r="V74" s="214">
        <v>0</v>
      </c>
      <c r="W74" s="143"/>
      <c r="X74" s="236">
        <v>0</v>
      </c>
      <c r="Y74" s="236">
        <v>0</v>
      </c>
      <c r="Z74" s="273">
        <v>0</v>
      </c>
      <c r="AA74" s="229">
        <v>0</v>
      </c>
      <c r="AB74" s="232">
        <v>0</v>
      </c>
    </row>
    <row r="75" spans="1:28" ht="16.5" customHeight="1">
      <c r="A75" s="201"/>
      <c r="B75" s="218"/>
      <c r="C75" s="108" t="s">
        <v>33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1">
        <v>0</v>
      </c>
      <c r="N75" s="31">
        <v>0</v>
      </c>
      <c r="O75" s="32">
        <v>0</v>
      </c>
      <c r="P75" s="33">
        <f t="shared" si="1"/>
        <v>0</v>
      </c>
      <c r="Q75" s="214"/>
      <c r="R75" s="214"/>
      <c r="S75" s="214"/>
      <c r="T75" s="214"/>
      <c r="U75" s="214"/>
      <c r="V75" s="214"/>
      <c r="W75" s="143">
        <v>0</v>
      </c>
      <c r="X75" s="237"/>
      <c r="Y75" s="237"/>
      <c r="Z75" s="286"/>
      <c r="AA75" s="230"/>
      <c r="AB75" s="233"/>
    </row>
    <row r="76" spans="1:28" ht="16.5" customHeight="1" thickBot="1">
      <c r="A76" s="202"/>
      <c r="B76" s="219"/>
      <c r="C76" s="113" t="s">
        <v>34</v>
      </c>
      <c r="D76" s="50">
        <v>0</v>
      </c>
      <c r="E76" s="50">
        <v>0</v>
      </c>
      <c r="F76" s="50">
        <v>0</v>
      </c>
      <c r="G76" s="50">
        <v>0</v>
      </c>
      <c r="H76" s="192">
        <v>0</v>
      </c>
      <c r="I76" s="50">
        <v>0</v>
      </c>
      <c r="J76" s="50">
        <v>0</v>
      </c>
      <c r="K76" s="50">
        <v>0</v>
      </c>
      <c r="L76" s="50">
        <v>0</v>
      </c>
      <c r="M76" s="51">
        <v>0</v>
      </c>
      <c r="N76" s="51">
        <v>0</v>
      </c>
      <c r="O76" s="44">
        <v>0</v>
      </c>
      <c r="P76" s="37">
        <f t="shared" si="1"/>
        <v>0</v>
      </c>
      <c r="Q76" s="214"/>
      <c r="R76" s="224"/>
      <c r="S76" s="224"/>
      <c r="T76" s="224"/>
      <c r="U76" s="224"/>
      <c r="V76" s="224"/>
      <c r="W76" s="146"/>
      <c r="X76" s="238"/>
      <c r="Y76" s="238"/>
      <c r="Z76" s="288"/>
      <c r="AA76" s="231"/>
      <c r="AB76" s="234"/>
    </row>
    <row r="77" spans="1:28" ht="16.5" customHeight="1">
      <c r="A77" s="252" t="s">
        <v>58</v>
      </c>
      <c r="B77" s="220" t="s">
        <v>59</v>
      </c>
      <c r="C77" s="107" t="s">
        <v>21</v>
      </c>
      <c r="D77" s="26">
        <v>12</v>
      </c>
      <c r="E77" s="46">
        <v>0</v>
      </c>
      <c r="F77" s="46">
        <v>0</v>
      </c>
      <c r="G77" s="26">
        <v>0</v>
      </c>
      <c r="H77" s="26">
        <v>0</v>
      </c>
      <c r="I77" s="46">
        <v>0</v>
      </c>
      <c r="J77" s="46">
        <v>0</v>
      </c>
      <c r="K77" s="30">
        <v>0</v>
      </c>
      <c r="L77" s="46">
        <v>0</v>
      </c>
      <c r="M77" s="46">
        <v>0</v>
      </c>
      <c r="N77" s="46">
        <v>1</v>
      </c>
      <c r="O77" s="62">
        <v>0</v>
      </c>
      <c r="P77" s="28">
        <f t="shared" si="1"/>
        <v>13</v>
      </c>
      <c r="Q77" s="222">
        <f>P77+P78+P79</f>
        <v>175</v>
      </c>
      <c r="R77" s="289">
        <f>SUM(Q77:Q79)</f>
        <v>175</v>
      </c>
      <c r="S77" s="222">
        <v>375</v>
      </c>
      <c r="T77" s="222">
        <v>376</v>
      </c>
      <c r="U77" s="222">
        <v>414</v>
      </c>
      <c r="V77" s="222">
        <v>515</v>
      </c>
      <c r="W77" s="142"/>
      <c r="X77" s="248">
        <v>279</v>
      </c>
      <c r="Y77" s="248">
        <v>465</v>
      </c>
      <c r="Z77" s="287">
        <v>524</v>
      </c>
      <c r="AA77" s="240">
        <v>807</v>
      </c>
      <c r="AB77" s="241">
        <v>590</v>
      </c>
    </row>
    <row r="78" spans="1:28" ht="16.5" customHeight="1">
      <c r="A78" s="253"/>
      <c r="B78" s="218"/>
      <c r="C78" s="108" t="s">
        <v>33</v>
      </c>
      <c r="D78" s="30">
        <v>27</v>
      </c>
      <c r="E78" s="30">
        <v>9</v>
      </c>
      <c r="F78" s="30">
        <v>3</v>
      </c>
      <c r="G78" s="30">
        <v>17</v>
      </c>
      <c r="H78" s="30">
        <v>9</v>
      </c>
      <c r="I78" s="30">
        <v>39</v>
      </c>
      <c r="J78" s="128">
        <v>6</v>
      </c>
      <c r="K78" s="31">
        <v>6</v>
      </c>
      <c r="L78" s="30">
        <v>0</v>
      </c>
      <c r="M78" s="31">
        <v>9</v>
      </c>
      <c r="N78" s="31">
        <v>28</v>
      </c>
      <c r="O78" s="32">
        <v>9</v>
      </c>
      <c r="P78" s="33">
        <f t="shared" si="1"/>
        <v>162</v>
      </c>
      <c r="Q78" s="214"/>
      <c r="R78" s="290"/>
      <c r="S78" s="214"/>
      <c r="T78" s="214"/>
      <c r="U78" s="214"/>
      <c r="V78" s="214"/>
      <c r="W78" s="143">
        <v>307</v>
      </c>
      <c r="X78" s="237"/>
      <c r="Y78" s="237"/>
      <c r="Z78" s="286"/>
      <c r="AA78" s="230"/>
      <c r="AB78" s="233"/>
    </row>
    <row r="79" spans="1:28" ht="16.5" customHeight="1" thickBot="1">
      <c r="A79" s="254"/>
      <c r="B79" s="219"/>
      <c r="C79" s="113" t="s">
        <v>34</v>
      </c>
      <c r="D79" s="50">
        <v>0</v>
      </c>
      <c r="E79" s="50">
        <v>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2">
        <v>0</v>
      </c>
      <c r="P79" s="53">
        <f t="shared" si="1"/>
        <v>0</v>
      </c>
      <c r="Q79" s="224"/>
      <c r="R79" s="291"/>
      <c r="S79" s="224"/>
      <c r="T79" s="224"/>
      <c r="U79" s="224"/>
      <c r="V79" s="224"/>
      <c r="W79" s="146"/>
      <c r="X79" s="238"/>
      <c r="Y79" s="238"/>
      <c r="Z79" s="288"/>
      <c r="AA79" s="231"/>
      <c r="AB79" s="234"/>
    </row>
    <row r="80" spans="1:28" ht="16.5" customHeight="1">
      <c r="A80" s="206" t="s">
        <v>60</v>
      </c>
      <c r="B80" s="220" t="s">
        <v>61</v>
      </c>
      <c r="C80" s="107" t="s">
        <v>21</v>
      </c>
      <c r="D80" s="46">
        <v>0</v>
      </c>
      <c r="E80" s="46">
        <v>0</v>
      </c>
      <c r="F80" s="26">
        <v>0</v>
      </c>
      <c r="G80" s="46">
        <v>4</v>
      </c>
      <c r="H80" s="46">
        <v>0</v>
      </c>
      <c r="I80" s="46">
        <v>0</v>
      </c>
      <c r="J80" s="30">
        <v>0</v>
      </c>
      <c r="K80" s="30">
        <v>0</v>
      </c>
      <c r="L80" s="46">
        <v>0</v>
      </c>
      <c r="M80" s="46">
        <v>0</v>
      </c>
      <c r="N80" s="46">
        <v>0</v>
      </c>
      <c r="O80" s="62">
        <v>0</v>
      </c>
      <c r="P80" s="49">
        <f t="shared" si="1"/>
        <v>4</v>
      </c>
      <c r="Q80" s="214">
        <f>P80+P81+P82</f>
        <v>221</v>
      </c>
      <c r="R80" s="222">
        <f>SUM(Q80:Q97)</f>
        <v>458</v>
      </c>
      <c r="S80" s="222">
        <v>233</v>
      </c>
      <c r="T80" s="222">
        <v>349</v>
      </c>
      <c r="U80" s="222">
        <v>396</v>
      </c>
      <c r="V80" s="222">
        <v>198</v>
      </c>
      <c r="W80" s="142"/>
      <c r="X80" s="248">
        <v>241</v>
      </c>
      <c r="Y80" s="248">
        <v>51</v>
      </c>
      <c r="Z80" s="287">
        <v>241</v>
      </c>
      <c r="AA80" s="240">
        <v>217</v>
      </c>
      <c r="AB80" s="241">
        <v>196</v>
      </c>
    </row>
    <row r="81" spans="1:28" ht="16.5" customHeight="1">
      <c r="A81" s="201"/>
      <c r="B81" s="218"/>
      <c r="C81" s="108" t="s">
        <v>33</v>
      </c>
      <c r="D81" s="30">
        <v>43</v>
      </c>
      <c r="E81" s="30">
        <v>0</v>
      </c>
      <c r="F81" s="30">
        <v>15</v>
      </c>
      <c r="G81" s="30">
        <v>18</v>
      </c>
      <c r="H81" s="30">
        <v>13</v>
      </c>
      <c r="I81" s="30">
        <v>26</v>
      </c>
      <c r="J81" s="128">
        <v>8</v>
      </c>
      <c r="K81" s="30">
        <v>14</v>
      </c>
      <c r="L81" s="30">
        <v>44</v>
      </c>
      <c r="M81" s="30">
        <v>1</v>
      </c>
      <c r="N81" s="30">
        <v>26</v>
      </c>
      <c r="O81" s="32">
        <v>9</v>
      </c>
      <c r="P81" s="33">
        <f t="shared" si="1"/>
        <v>217</v>
      </c>
      <c r="Q81" s="214"/>
      <c r="R81" s="214"/>
      <c r="S81" s="214"/>
      <c r="T81" s="214"/>
      <c r="U81" s="214"/>
      <c r="V81" s="214"/>
      <c r="W81" s="143">
        <v>236</v>
      </c>
      <c r="X81" s="237"/>
      <c r="Y81" s="237"/>
      <c r="Z81" s="286"/>
      <c r="AA81" s="230"/>
      <c r="AB81" s="233"/>
    </row>
    <row r="82" spans="1:28" ht="16.5" customHeight="1">
      <c r="A82" s="201"/>
      <c r="B82" s="221"/>
      <c r="C82" s="109" t="s">
        <v>34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4">
        <v>0</v>
      </c>
      <c r="P82" s="137">
        <f t="shared" si="1"/>
        <v>0</v>
      </c>
      <c r="Q82" s="223"/>
      <c r="R82" s="214"/>
      <c r="S82" s="223"/>
      <c r="T82" s="223"/>
      <c r="U82" s="223"/>
      <c r="V82" s="223"/>
      <c r="W82" s="144"/>
      <c r="X82" s="256"/>
      <c r="Y82" s="256"/>
      <c r="Z82" s="274"/>
      <c r="AA82" s="257"/>
      <c r="AB82" s="235"/>
    </row>
    <row r="83" spans="1:28" ht="16.5" customHeight="1">
      <c r="A83" s="201"/>
      <c r="B83" s="217" t="s">
        <v>62</v>
      </c>
      <c r="C83" s="110" t="s">
        <v>21</v>
      </c>
      <c r="D83" s="46">
        <v>0</v>
      </c>
      <c r="E83" s="46">
        <v>0</v>
      </c>
      <c r="F83" s="46">
        <v>0</v>
      </c>
      <c r="G83" s="46">
        <v>0</v>
      </c>
      <c r="H83" s="34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0">
        <v>0</v>
      </c>
      <c r="P83" s="49">
        <f t="shared" si="1"/>
        <v>0</v>
      </c>
      <c r="Q83" s="213">
        <f>P83+P84+P85</f>
        <v>21</v>
      </c>
      <c r="R83" s="214"/>
      <c r="S83" s="214">
        <v>33</v>
      </c>
      <c r="T83" s="214">
        <v>1</v>
      </c>
      <c r="U83" s="213">
        <v>34</v>
      </c>
      <c r="V83" s="213">
        <v>18</v>
      </c>
      <c r="W83" s="145"/>
      <c r="X83" s="236">
        <v>12</v>
      </c>
      <c r="Y83" s="236">
        <v>15</v>
      </c>
      <c r="Z83" s="273">
        <v>16</v>
      </c>
      <c r="AA83" s="229">
        <v>19</v>
      </c>
      <c r="AB83" s="232">
        <v>0</v>
      </c>
    </row>
    <row r="84" spans="1:28" ht="16.5" customHeight="1">
      <c r="A84" s="201"/>
      <c r="B84" s="218"/>
      <c r="C84" s="108" t="s">
        <v>33</v>
      </c>
      <c r="D84" s="30">
        <v>0</v>
      </c>
      <c r="E84" s="30">
        <v>15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6</v>
      </c>
      <c r="O84" s="32">
        <v>0</v>
      </c>
      <c r="P84" s="33">
        <f t="shared" si="1"/>
        <v>21</v>
      </c>
      <c r="Q84" s="214"/>
      <c r="R84" s="214"/>
      <c r="S84" s="214"/>
      <c r="T84" s="214"/>
      <c r="U84" s="214"/>
      <c r="V84" s="214"/>
      <c r="W84" s="143">
        <v>68</v>
      </c>
      <c r="X84" s="237"/>
      <c r="Y84" s="237"/>
      <c r="Z84" s="286"/>
      <c r="AA84" s="230"/>
      <c r="AB84" s="233"/>
    </row>
    <row r="85" spans="1:28" ht="16.5" customHeight="1">
      <c r="A85" s="201"/>
      <c r="B85" s="221"/>
      <c r="C85" s="111" t="s">
        <v>34</v>
      </c>
      <c r="D85" s="42">
        <v>0</v>
      </c>
      <c r="E85" s="42">
        <v>0</v>
      </c>
      <c r="F85" s="42">
        <v>0</v>
      </c>
      <c r="G85" s="42">
        <v>0</v>
      </c>
      <c r="H85" s="19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4">
        <v>0</v>
      </c>
      <c r="P85" s="137">
        <f t="shared" si="1"/>
        <v>0</v>
      </c>
      <c r="Q85" s="223"/>
      <c r="R85" s="214"/>
      <c r="S85" s="223"/>
      <c r="T85" s="223"/>
      <c r="U85" s="223"/>
      <c r="V85" s="223"/>
      <c r="W85" s="144"/>
      <c r="X85" s="256"/>
      <c r="Y85" s="256"/>
      <c r="Z85" s="274"/>
      <c r="AA85" s="257"/>
      <c r="AB85" s="235"/>
    </row>
    <row r="86" spans="1:28" ht="16.5" customHeight="1">
      <c r="A86" s="201"/>
      <c r="B86" s="217" t="s">
        <v>63</v>
      </c>
      <c r="C86" s="110" t="s">
        <v>21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0">
        <v>0</v>
      </c>
      <c r="P86" s="49">
        <f t="shared" si="1"/>
        <v>0</v>
      </c>
      <c r="Q86" s="214">
        <f>P86+P87+P88</f>
        <v>88</v>
      </c>
      <c r="R86" s="214"/>
      <c r="S86" s="213">
        <v>178</v>
      </c>
      <c r="T86" s="213">
        <v>354</v>
      </c>
      <c r="U86" s="213">
        <v>146</v>
      </c>
      <c r="V86" s="213">
        <v>146</v>
      </c>
      <c r="W86" s="145"/>
      <c r="X86" s="236">
        <v>78</v>
      </c>
      <c r="Y86" s="236">
        <v>26</v>
      </c>
      <c r="Z86" s="273">
        <v>45</v>
      </c>
      <c r="AA86" s="229">
        <v>64</v>
      </c>
      <c r="AB86" s="232">
        <v>52</v>
      </c>
    </row>
    <row r="87" spans="1:34" ht="16.5" customHeight="1">
      <c r="A87" s="201"/>
      <c r="B87" s="218"/>
      <c r="C87" s="108" t="s">
        <v>33</v>
      </c>
      <c r="D87" s="30">
        <v>7</v>
      </c>
      <c r="E87" s="30">
        <v>18</v>
      </c>
      <c r="F87" s="30">
        <v>13</v>
      </c>
      <c r="G87" s="30">
        <v>0</v>
      </c>
      <c r="H87" s="30">
        <v>22</v>
      </c>
      <c r="I87" s="30">
        <v>0</v>
      </c>
      <c r="J87" s="128">
        <v>0</v>
      </c>
      <c r="K87" s="30">
        <v>3</v>
      </c>
      <c r="L87" s="30">
        <v>8</v>
      </c>
      <c r="M87" s="30">
        <v>9</v>
      </c>
      <c r="N87" s="30">
        <v>8</v>
      </c>
      <c r="O87" s="32">
        <v>0</v>
      </c>
      <c r="P87" s="33">
        <f t="shared" si="1"/>
        <v>88</v>
      </c>
      <c r="Q87" s="214"/>
      <c r="R87" s="214"/>
      <c r="S87" s="214"/>
      <c r="T87" s="214"/>
      <c r="U87" s="214"/>
      <c r="V87" s="214"/>
      <c r="W87" s="143">
        <v>100</v>
      </c>
      <c r="X87" s="237"/>
      <c r="Y87" s="237"/>
      <c r="Z87" s="286"/>
      <c r="AA87" s="230"/>
      <c r="AB87" s="233"/>
      <c r="AH87" s="179"/>
    </row>
    <row r="88" spans="1:34" ht="16.5" customHeight="1">
      <c r="A88" s="201"/>
      <c r="B88" s="221"/>
      <c r="C88" s="111" t="s">
        <v>34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137">
        <f t="shared" si="1"/>
        <v>0</v>
      </c>
      <c r="Q88" s="223"/>
      <c r="R88" s="214"/>
      <c r="S88" s="223"/>
      <c r="T88" s="223"/>
      <c r="U88" s="223"/>
      <c r="V88" s="223"/>
      <c r="W88" s="144"/>
      <c r="X88" s="256"/>
      <c r="Y88" s="256"/>
      <c r="Z88" s="274"/>
      <c r="AA88" s="257"/>
      <c r="AB88" s="235"/>
      <c r="AH88" s="179"/>
    </row>
    <row r="89" spans="1:34" ht="16.5" customHeight="1">
      <c r="A89" s="201"/>
      <c r="B89" s="217" t="s">
        <v>64</v>
      </c>
      <c r="C89" s="112" t="s">
        <v>21</v>
      </c>
      <c r="D89" s="46">
        <v>0</v>
      </c>
      <c r="E89" s="46">
        <v>0</v>
      </c>
      <c r="F89" s="46">
        <v>0</v>
      </c>
      <c r="G89" s="46">
        <v>0</v>
      </c>
      <c r="H89" s="38">
        <v>0</v>
      </c>
      <c r="I89" s="46">
        <v>0</v>
      </c>
      <c r="J89" s="46">
        <v>0</v>
      </c>
      <c r="K89" s="46">
        <v>0</v>
      </c>
      <c r="L89" s="46">
        <v>3</v>
      </c>
      <c r="M89" s="46">
        <v>0</v>
      </c>
      <c r="N89" s="46">
        <v>0</v>
      </c>
      <c r="O89" s="46">
        <v>0</v>
      </c>
      <c r="P89" s="49">
        <f t="shared" si="1"/>
        <v>3</v>
      </c>
      <c r="Q89" s="213">
        <f>P89+P90+P91</f>
        <v>112</v>
      </c>
      <c r="R89" s="214"/>
      <c r="S89" s="213">
        <v>126</v>
      </c>
      <c r="T89" s="213">
        <v>60</v>
      </c>
      <c r="U89" s="213">
        <v>105</v>
      </c>
      <c r="V89" s="213">
        <v>106</v>
      </c>
      <c r="W89" s="143"/>
      <c r="X89" s="236">
        <v>16</v>
      </c>
      <c r="Y89" s="236">
        <v>41</v>
      </c>
      <c r="Z89" s="273">
        <v>75</v>
      </c>
      <c r="AA89" s="229">
        <v>39</v>
      </c>
      <c r="AB89" s="232">
        <v>18</v>
      </c>
      <c r="AH89" s="179"/>
    </row>
    <row r="90" spans="1:34" ht="16.5" customHeight="1">
      <c r="A90" s="201"/>
      <c r="B90" s="218"/>
      <c r="C90" s="108" t="s">
        <v>33</v>
      </c>
      <c r="D90" s="30">
        <v>4</v>
      </c>
      <c r="E90" s="30">
        <v>8</v>
      </c>
      <c r="F90" s="30">
        <v>3</v>
      </c>
      <c r="G90" s="30">
        <v>17</v>
      </c>
      <c r="H90" s="156">
        <v>0</v>
      </c>
      <c r="I90" s="30">
        <v>24</v>
      </c>
      <c r="J90" s="30">
        <v>19</v>
      </c>
      <c r="K90" s="30">
        <v>0</v>
      </c>
      <c r="L90" s="30">
        <v>30</v>
      </c>
      <c r="M90" s="30">
        <v>4</v>
      </c>
      <c r="N90" s="30">
        <v>0</v>
      </c>
      <c r="O90" s="30">
        <v>0</v>
      </c>
      <c r="P90" s="33">
        <f t="shared" si="1"/>
        <v>109</v>
      </c>
      <c r="Q90" s="214"/>
      <c r="R90" s="214"/>
      <c r="S90" s="214"/>
      <c r="T90" s="214"/>
      <c r="U90" s="214"/>
      <c r="V90" s="214"/>
      <c r="W90" s="143">
        <v>144</v>
      </c>
      <c r="X90" s="237"/>
      <c r="Y90" s="237"/>
      <c r="Z90" s="286"/>
      <c r="AA90" s="230"/>
      <c r="AB90" s="233"/>
      <c r="AH90" s="179"/>
    </row>
    <row r="91" spans="1:34" ht="16.5" customHeight="1">
      <c r="A91" s="201"/>
      <c r="B91" s="221"/>
      <c r="C91" s="109" t="s">
        <v>34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137">
        <f t="shared" si="1"/>
        <v>0</v>
      </c>
      <c r="Q91" s="223"/>
      <c r="R91" s="214"/>
      <c r="S91" s="223"/>
      <c r="T91" s="223"/>
      <c r="U91" s="223"/>
      <c r="V91" s="223"/>
      <c r="W91" s="144"/>
      <c r="X91" s="256"/>
      <c r="Y91" s="256"/>
      <c r="Z91" s="274"/>
      <c r="AA91" s="257"/>
      <c r="AB91" s="235"/>
      <c r="AH91" s="179"/>
    </row>
    <row r="92" spans="1:34" ht="16.5" customHeight="1">
      <c r="A92" s="201"/>
      <c r="B92" s="217" t="s">
        <v>65</v>
      </c>
      <c r="C92" s="110" t="s">
        <v>21</v>
      </c>
      <c r="D92" s="46">
        <v>0</v>
      </c>
      <c r="E92" s="46">
        <v>0</v>
      </c>
      <c r="F92" s="46">
        <v>0</v>
      </c>
      <c r="G92" s="46">
        <v>0</v>
      </c>
      <c r="H92" s="34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9">
        <f t="shared" si="1"/>
        <v>0</v>
      </c>
      <c r="Q92" s="213">
        <f>P92+P93+P94</f>
        <v>16</v>
      </c>
      <c r="R92" s="214"/>
      <c r="S92" s="213">
        <v>90</v>
      </c>
      <c r="T92" s="213">
        <v>87</v>
      </c>
      <c r="U92" s="213">
        <v>37</v>
      </c>
      <c r="V92" s="213">
        <v>7</v>
      </c>
      <c r="W92" s="145"/>
      <c r="X92" s="236">
        <v>20</v>
      </c>
      <c r="Y92" s="236">
        <v>19</v>
      </c>
      <c r="Z92" s="273">
        <v>4</v>
      </c>
      <c r="AA92" s="229">
        <v>0</v>
      </c>
      <c r="AB92" s="232">
        <v>0</v>
      </c>
      <c r="AH92" s="180"/>
    </row>
    <row r="93" spans="1:34" ht="16.5" customHeight="1">
      <c r="A93" s="201"/>
      <c r="B93" s="218"/>
      <c r="C93" s="108" t="s">
        <v>33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16</v>
      </c>
      <c r="O93" s="30">
        <v>0</v>
      </c>
      <c r="P93" s="33">
        <f t="shared" si="1"/>
        <v>16</v>
      </c>
      <c r="Q93" s="214"/>
      <c r="R93" s="214"/>
      <c r="S93" s="214"/>
      <c r="T93" s="214"/>
      <c r="U93" s="214"/>
      <c r="V93" s="214"/>
      <c r="W93" s="143">
        <v>9</v>
      </c>
      <c r="X93" s="237"/>
      <c r="Y93" s="237"/>
      <c r="Z93" s="286"/>
      <c r="AA93" s="230"/>
      <c r="AB93" s="233"/>
      <c r="AH93" s="180"/>
    </row>
    <row r="94" spans="1:34" ht="16.5" customHeight="1">
      <c r="A94" s="201"/>
      <c r="B94" s="221"/>
      <c r="C94" s="111" t="s">
        <v>34</v>
      </c>
      <c r="D94" s="42">
        <v>0</v>
      </c>
      <c r="E94" s="42">
        <v>0</v>
      </c>
      <c r="F94" s="42">
        <v>0</v>
      </c>
      <c r="G94" s="42">
        <v>0</v>
      </c>
      <c r="H94" s="19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137">
        <f t="shared" si="1"/>
        <v>0</v>
      </c>
      <c r="Q94" s="223"/>
      <c r="R94" s="214"/>
      <c r="S94" s="223"/>
      <c r="T94" s="223"/>
      <c r="U94" s="223"/>
      <c r="V94" s="223"/>
      <c r="W94" s="144"/>
      <c r="X94" s="256"/>
      <c r="Y94" s="256"/>
      <c r="Z94" s="274"/>
      <c r="AA94" s="257"/>
      <c r="AB94" s="235"/>
      <c r="AH94" s="179"/>
    </row>
    <row r="95" spans="1:34" ht="16.5" customHeight="1">
      <c r="A95" s="201"/>
      <c r="B95" s="217" t="s">
        <v>66</v>
      </c>
      <c r="C95" s="112" t="s">
        <v>21</v>
      </c>
      <c r="D95" s="46">
        <v>0</v>
      </c>
      <c r="E95" s="46">
        <v>0</v>
      </c>
      <c r="F95" s="46">
        <v>0</v>
      </c>
      <c r="G95" s="46">
        <v>0</v>
      </c>
      <c r="H95" s="38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9">
        <f t="shared" si="1"/>
        <v>0</v>
      </c>
      <c r="Q95" s="213">
        <f>P95+P96+P97</f>
        <v>0</v>
      </c>
      <c r="R95" s="214"/>
      <c r="S95" s="213">
        <v>0</v>
      </c>
      <c r="T95" s="213">
        <v>0</v>
      </c>
      <c r="U95" s="214">
        <v>0</v>
      </c>
      <c r="V95" s="214">
        <v>0</v>
      </c>
      <c r="W95" s="143"/>
      <c r="X95" s="236">
        <v>0</v>
      </c>
      <c r="Y95" s="236">
        <v>0</v>
      </c>
      <c r="Z95" s="273">
        <v>0</v>
      </c>
      <c r="AA95" s="229">
        <v>0</v>
      </c>
      <c r="AB95" s="232">
        <v>0</v>
      </c>
      <c r="AH95" s="179"/>
    </row>
    <row r="96" spans="1:34" ht="16.5" customHeight="1">
      <c r="A96" s="201"/>
      <c r="B96" s="218"/>
      <c r="C96" s="108" t="s">
        <v>33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3">
        <f t="shared" si="1"/>
        <v>0</v>
      </c>
      <c r="Q96" s="214"/>
      <c r="R96" s="214"/>
      <c r="S96" s="214"/>
      <c r="T96" s="214"/>
      <c r="U96" s="214"/>
      <c r="V96" s="214"/>
      <c r="W96" s="143">
        <v>0</v>
      </c>
      <c r="X96" s="237"/>
      <c r="Y96" s="237"/>
      <c r="Z96" s="286"/>
      <c r="AA96" s="230"/>
      <c r="AB96" s="233"/>
      <c r="AH96" s="179"/>
    </row>
    <row r="97" spans="1:34" ht="16.5" customHeight="1" thickBot="1">
      <c r="A97" s="202"/>
      <c r="B97" s="219"/>
      <c r="C97" s="113" t="s">
        <v>34</v>
      </c>
      <c r="D97" s="50">
        <v>0</v>
      </c>
      <c r="E97" s="50">
        <v>0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v>0</v>
      </c>
      <c r="O97" s="50">
        <v>0</v>
      </c>
      <c r="P97" s="89">
        <f t="shared" si="1"/>
        <v>0</v>
      </c>
      <c r="Q97" s="224"/>
      <c r="R97" s="224"/>
      <c r="S97" s="224"/>
      <c r="T97" s="224"/>
      <c r="U97" s="224"/>
      <c r="V97" s="224"/>
      <c r="W97" s="146"/>
      <c r="X97" s="238"/>
      <c r="Y97" s="238"/>
      <c r="Z97" s="288"/>
      <c r="AA97" s="231"/>
      <c r="AB97" s="234"/>
      <c r="AH97" s="179"/>
    </row>
    <row r="98" spans="1:28" ht="16.5" customHeight="1">
      <c r="A98" s="206" t="s">
        <v>67</v>
      </c>
      <c r="B98" s="220" t="s">
        <v>68</v>
      </c>
      <c r="C98" s="107" t="s">
        <v>21</v>
      </c>
      <c r="D98" s="46">
        <v>0</v>
      </c>
      <c r="E98" s="26">
        <v>0</v>
      </c>
      <c r="F98" s="46">
        <v>0</v>
      </c>
      <c r="G98" s="46">
        <v>0</v>
      </c>
      <c r="H98" s="46">
        <v>0</v>
      </c>
      <c r="I98" s="26">
        <v>0</v>
      </c>
      <c r="J98" s="30">
        <v>0</v>
      </c>
      <c r="K98" s="30">
        <v>0</v>
      </c>
      <c r="L98" s="26">
        <v>0</v>
      </c>
      <c r="M98" s="27">
        <v>0</v>
      </c>
      <c r="N98" s="27">
        <v>0</v>
      </c>
      <c r="O98" s="27">
        <v>0</v>
      </c>
      <c r="P98" s="49">
        <f t="shared" si="1"/>
        <v>0</v>
      </c>
      <c r="Q98" s="222">
        <f>P98+P99+P100</f>
        <v>38</v>
      </c>
      <c r="R98" s="222">
        <f>SUM(Q98:Q103)</f>
        <v>96</v>
      </c>
      <c r="S98" s="222">
        <v>60</v>
      </c>
      <c r="T98" s="222">
        <v>101</v>
      </c>
      <c r="U98" s="222">
        <v>144</v>
      </c>
      <c r="V98" s="222">
        <v>27</v>
      </c>
      <c r="W98" s="142"/>
      <c r="X98" s="248">
        <v>134</v>
      </c>
      <c r="Y98" s="248">
        <v>103</v>
      </c>
      <c r="Z98" s="287">
        <v>218</v>
      </c>
      <c r="AA98" s="240">
        <v>221</v>
      </c>
      <c r="AB98" s="241">
        <v>299</v>
      </c>
    </row>
    <row r="99" spans="1:28" ht="16.5" customHeight="1">
      <c r="A99" s="201"/>
      <c r="B99" s="218"/>
      <c r="C99" s="108" t="s">
        <v>33</v>
      </c>
      <c r="D99" s="30">
        <v>2</v>
      </c>
      <c r="E99" s="30">
        <v>0</v>
      </c>
      <c r="F99" s="30">
        <v>0</v>
      </c>
      <c r="G99" s="30">
        <v>8</v>
      </c>
      <c r="H99" s="30">
        <v>0</v>
      </c>
      <c r="I99" s="30">
        <v>17</v>
      </c>
      <c r="J99" s="30">
        <v>0</v>
      </c>
      <c r="K99" s="31">
        <v>3</v>
      </c>
      <c r="L99" s="30">
        <v>6</v>
      </c>
      <c r="M99" s="31">
        <v>0</v>
      </c>
      <c r="N99" s="31">
        <v>2</v>
      </c>
      <c r="O99" s="32">
        <v>0</v>
      </c>
      <c r="P99" s="33">
        <f t="shared" si="1"/>
        <v>38</v>
      </c>
      <c r="Q99" s="214"/>
      <c r="R99" s="214"/>
      <c r="S99" s="214"/>
      <c r="T99" s="214"/>
      <c r="U99" s="214"/>
      <c r="V99" s="214"/>
      <c r="W99" s="143">
        <v>131</v>
      </c>
      <c r="X99" s="237"/>
      <c r="Y99" s="237"/>
      <c r="Z99" s="286"/>
      <c r="AA99" s="230"/>
      <c r="AB99" s="233"/>
    </row>
    <row r="100" spans="1:28" ht="16.5" customHeight="1">
      <c r="A100" s="201"/>
      <c r="B100" s="221"/>
      <c r="C100" s="109" t="s">
        <v>34</v>
      </c>
      <c r="D100" s="42">
        <v>0</v>
      </c>
      <c r="E100" s="42">
        <v>0</v>
      </c>
      <c r="F100" s="42">
        <v>0</v>
      </c>
      <c r="G100" s="42">
        <v>0</v>
      </c>
      <c r="H100" s="192">
        <v>0</v>
      </c>
      <c r="I100" s="42">
        <v>0</v>
      </c>
      <c r="J100" s="42">
        <v>0</v>
      </c>
      <c r="K100" s="42">
        <v>0</v>
      </c>
      <c r="L100" s="42">
        <v>0</v>
      </c>
      <c r="M100" s="43">
        <v>0</v>
      </c>
      <c r="N100" s="43">
        <v>0</v>
      </c>
      <c r="O100" s="36">
        <v>0</v>
      </c>
      <c r="P100" s="137">
        <f t="shared" si="1"/>
        <v>0</v>
      </c>
      <c r="Q100" s="223"/>
      <c r="R100" s="214"/>
      <c r="S100" s="223"/>
      <c r="T100" s="223"/>
      <c r="U100" s="223"/>
      <c r="V100" s="223"/>
      <c r="W100" s="144"/>
      <c r="X100" s="256"/>
      <c r="Y100" s="256"/>
      <c r="Z100" s="274"/>
      <c r="AA100" s="257"/>
      <c r="AB100" s="235"/>
    </row>
    <row r="101" spans="1:28" ht="16.5" customHeight="1">
      <c r="A101" s="201"/>
      <c r="B101" s="217" t="s">
        <v>69</v>
      </c>
      <c r="C101" s="110" t="s">
        <v>21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7">
        <v>2</v>
      </c>
      <c r="N101" s="47">
        <v>0</v>
      </c>
      <c r="O101" s="40">
        <v>0</v>
      </c>
      <c r="P101" s="49">
        <f t="shared" si="1"/>
        <v>2</v>
      </c>
      <c r="Q101" s="213">
        <f>P101+P102+P103</f>
        <v>58</v>
      </c>
      <c r="R101" s="214"/>
      <c r="S101" s="213">
        <v>219</v>
      </c>
      <c r="T101" s="213">
        <v>128</v>
      </c>
      <c r="U101" s="214">
        <v>134</v>
      </c>
      <c r="V101" s="214">
        <v>163</v>
      </c>
      <c r="W101" s="143"/>
      <c r="X101" s="236">
        <v>141</v>
      </c>
      <c r="Y101" s="236">
        <v>100</v>
      </c>
      <c r="Z101" s="273">
        <v>260</v>
      </c>
      <c r="AA101" s="229">
        <v>199</v>
      </c>
      <c r="AB101" s="232">
        <v>203</v>
      </c>
    </row>
    <row r="102" spans="1:28" ht="16.5" customHeight="1">
      <c r="A102" s="201"/>
      <c r="B102" s="218"/>
      <c r="C102" s="108" t="s">
        <v>33</v>
      </c>
      <c r="D102" s="30">
        <v>0</v>
      </c>
      <c r="E102" s="30">
        <v>5</v>
      </c>
      <c r="F102" s="30">
        <v>10</v>
      </c>
      <c r="G102" s="30">
        <v>0</v>
      </c>
      <c r="H102" s="30">
        <v>12</v>
      </c>
      <c r="I102" s="30">
        <v>9</v>
      </c>
      <c r="J102" s="128">
        <v>2</v>
      </c>
      <c r="K102" s="31">
        <v>0</v>
      </c>
      <c r="L102" s="30">
        <v>0</v>
      </c>
      <c r="M102" s="31">
        <v>16</v>
      </c>
      <c r="N102" s="31">
        <v>2</v>
      </c>
      <c r="O102" s="32">
        <v>0</v>
      </c>
      <c r="P102" s="33">
        <f t="shared" si="1"/>
        <v>56</v>
      </c>
      <c r="Q102" s="214"/>
      <c r="R102" s="214"/>
      <c r="S102" s="214"/>
      <c r="T102" s="214"/>
      <c r="U102" s="214"/>
      <c r="V102" s="214"/>
      <c r="W102" s="143">
        <v>128</v>
      </c>
      <c r="X102" s="237"/>
      <c r="Y102" s="237"/>
      <c r="Z102" s="286"/>
      <c r="AA102" s="230"/>
      <c r="AB102" s="233"/>
    </row>
    <row r="103" spans="1:28" ht="16.5" customHeight="1" thickBot="1">
      <c r="A103" s="202"/>
      <c r="B103" s="219"/>
      <c r="C103" s="113" t="s">
        <v>34</v>
      </c>
      <c r="D103" s="34">
        <v>0</v>
      </c>
      <c r="E103" s="50">
        <v>0</v>
      </c>
      <c r="F103" s="34">
        <v>0</v>
      </c>
      <c r="G103" s="34">
        <v>0</v>
      </c>
      <c r="H103" s="50">
        <v>0</v>
      </c>
      <c r="I103" s="50">
        <v>0</v>
      </c>
      <c r="J103" s="50">
        <v>0</v>
      </c>
      <c r="K103" s="50">
        <v>0</v>
      </c>
      <c r="L103" s="50">
        <v>0</v>
      </c>
      <c r="M103" s="51">
        <v>0</v>
      </c>
      <c r="N103" s="51">
        <v>0</v>
      </c>
      <c r="O103" s="52">
        <v>0</v>
      </c>
      <c r="P103" s="37">
        <f t="shared" si="1"/>
        <v>0</v>
      </c>
      <c r="Q103" s="224"/>
      <c r="R103" s="224"/>
      <c r="S103" s="224"/>
      <c r="T103" s="224"/>
      <c r="U103" s="224"/>
      <c r="V103" s="224"/>
      <c r="W103" s="146"/>
      <c r="X103" s="238"/>
      <c r="Y103" s="238"/>
      <c r="Z103" s="288"/>
      <c r="AA103" s="231"/>
      <c r="AB103" s="234"/>
    </row>
    <row r="104" spans="1:28" ht="16.5" customHeight="1">
      <c r="A104" s="252" t="s">
        <v>70</v>
      </c>
      <c r="B104" s="220" t="s">
        <v>71</v>
      </c>
      <c r="C104" s="107" t="s">
        <v>21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46">
        <v>0</v>
      </c>
      <c r="K104" s="46">
        <v>0</v>
      </c>
      <c r="L104" s="26">
        <v>0</v>
      </c>
      <c r="M104" s="26">
        <v>0</v>
      </c>
      <c r="N104" s="26">
        <v>0</v>
      </c>
      <c r="O104" s="62">
        <v>0</v>
      </c>
      <c r="P104" s="87">
        <f t="shared" si="1"/>
        <v>0</v>
      </c>
      <c r="Q104" s="222">
        <f>P104+P105+P106</f>
        <v>6</v>
      </c>
      <c r="R104" s="222">
        <f>SUM(Q104:Q112)</f>
        <v>57</v>
      </c>
      <c r="S104" s="214">
        <v>50</v>
      </c>
      <c r="T104" s="214">
        <v>70</v>
      </c>
      <c r="U104" s="222">
        <v>171</v>
      </c>
      <c r="V104" s="222">
        <v>40</v>
      </c>
      <c r="W104" s="142"/>
      <c r="X104" s="248">
        <v>117</v>
      </c>
      <c r="Y104" s="248">
        <v>166</v>
      </c>
      <c r="Z104" s="287">
        <v>85</v>
      </c>
      <c r="AA104" s="240">
        <v>138</v>
      </c>
      <c r="AB104" s="241">
        <v>175</v>
      </c>
    </row>
    <row r="105" spans="1:28" ht="16.5" customHeight="1">
      <c r="A105" s="253"/>
      <c r="B105" s="218"/>
      <c r="C105" s="108" t="s">
        <v>33</v>
      </c>
      <c r="D105" s="30">
        <v>0</v>
      </c>
      <c r="E105" s="30">
        <v>0</v>
      </c>
      <c r="F105" s="30">
        <v>0</v>
      </c>
      <c r="G105" s="30">
        <v>0</v>
      </c>
      <c r="H105" s="156">
        <v>0</v>
      </c>
      <c r="I105" s="30">
        <v>0</v>
      </c>
      <c r="J105" s="199">
        <v>3</v>
      </c>
      <c r="K105" s="31">
        <v>3</v>
      </c>
      <c r="L105" s="30">
        <v>0</v>
      </c>
      <c r="M105" s="30">
        <v>0</v>
      </c>
      <c r="N105" s="30">
        <v>0</v>
      </c>
      <c r="O105" s="32">
        <v>0</v>
      </c>
      <c r="P105" s="33">
        <f t="shared" si="1"/>
        <v>6</v>
      </c>
      <c r="Q105" s="214"/>
      <c r="R105" s="214"/>
      <c r="S105" s="214"/>
      <c r="T105" s="214"/>
      <c r="U105" s="214"/>
      <c r="V105" s="214"/>
      <c r="W105" s="143">
        <v>78</v>
      </c>
      <c r="X105" s="237"/>
      <c r="Y105" s="237"/>
      <c r="Z105" s="286"/>
      <c r="AA105" s="230"/>
      <c r="AB105" s="233"/>
    </row>
    <row r="106" spans="1:28" ht="16.5" customHeight="1">
      <c r="A106" s="253"/>
      <c r="B106" s="221"/>
      <c r="C106" s="109" t="s">
        <v>34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36">
        <v>0</v>
      </c>
      <c r="P106" s="37">
        <f t="shared" si="1"/>
        <v>0</v>
      </c>
      <c r="Q106" s="223"/>
      <c r="R106" s="214"/>
      <c r="S106" s="223"/>
      <c r="T106" s="223"/>
      <c r="U106" s="223"/>
      <c r="V106" s="223"/>
      <c r="W106" s="144"/>
      <c r="X106" s="256"/>
      <c r="Y106" s="256"/>
      <c r="Z106" s="274"/>
      <c r="AA106" s="257"/>
      <c r="AB106" s="235"/>
    </row>
    <row r="107" spans="1:28" ht="16.5" customHeight="1">
      <c r="A107" s="253"/>
      <c r="B107" s="217" t="s">
        <v>72</v>
      </c>
      <c r="C107" s="110" t="s">
        <v>21</v>
      </c>
      <c r="D107" s="46">
        <v>0</v>
      </c>
      <c r="E107" s="46">
        <v>0</v>
      </c>
      <c r="F107" s="46">
        <v>1</v>
      </c>
      <c r="G107" s="46">
        <v>0</v>
      </c>
      <c r="H107" s="156">
        <v>0</v>
      </c>
      <c r="I107" s="46">
        <v>0</v>
      </c>
      <c r="J107" s="46">
        <v>0</v>
      </c>
      <c r="K107" s="46">
        <v>0</v>
      </c>
      <c r="L107" s="46">
        <v>2</v>
      </c>
      <c r="M107" s="46">
        <v>0</v>
      </c>
      <c r="N107" s="46">
        <v>0</v>
      </c>
      <c r="O107" s="40">
        <v>0</v>
      </c>
      <c r="P107" s="136">
        <f t="shared" si="1"/>
        <v>3</v>
      </c>
      <c r="Q107" s="213">
        <f>P107+P108+P109</f>
        <v>10</v>
      </c>
      <c r="R107" s="214"/>
      <c r="S107" s="213">
        <v>6</v>
      </c>
      <c r="T107" s="213">
        <v>137</v>
      </c>
      <c r="U107" s="213">
        <v>6</v>
      </c>
      <c r="V107" s="213">
        <v>100</v>
      </c>
      <c r="W107" s="145"/>
      <c r="X107" s="236">
        <v>12</v>
      </c>
      <c r="Y107" s="236">
        <v>22</v>
      </c>
      <c r="Z107" s="273">
        <v>37</v>
      </c>
      <c r="AA107" s="229">
        <v>57</v>
      </c>
      <c r="AB107" s="232">
        <v>55</v>
      </c>
    </row>
    <row r="108" spans="1:28" ht="16.5" customHeight="1">
      <c r="A108" s="253"/>
      <c r="B108" s="218"/>
      <c r="C108" s="108" t="s">
        <v>33</v>
      </c>
      <c r="D108" s="30">
        <v>2</v>
      </c>
      <c r="E108" s="30">
        <v>0</v>
      </c>
      <c r="F108" s="30">
        <v>0</v>
      </c>
      <c r="G108" s="30">
        <v>0</v>
      </c>
      <c r="H108" s="30">
        <v>0</v>
      </c>
      <c r="I108" s="30">
        <v>0</v>
      </c>
      <c r="J108" s="128">
        <v>2</v>
      </c>
      <c r="K108" s="30">
        <v>0</v>
      </c>
      <c r="L108" s="30">
        <v>0</v>
      </c>
      <c r="M108" s="30">
        <v>0</v>
      </c>
      <c r="N108" s="30">
        <v>1</v>
      </c>
      <c r="O108" s="32">
        <v>2</v>
      </c>
      <c r="P108" s="33">
        <f t="shared" si="1"/>
        <v>7</v>
      </c>
      <c r="Q108" s="214"/>
      <c r="R108" s="214"/>
      <c r="S108" s="214"/>
      <c r="T108" s="214"/>
      <c r="U108" s="214"/>
      <c r="V108" s="214"/>
      <c r="W108" s="143">
        <v>16</v>
      </c>
      <c r="X108" s="237"/>
      <c r="Y108" s="237"/>
      <c r="Z108" s="286"/>
      <c r="AA108" s="230"/>
      <c r="AB108" s="233"/>
    </row>
    <row r="109" spans="1:28" ht="16.5" customHeight="1">
      <c r="A109" s="253"/>
      <c r="B109" s="221"/>
      <c r="C109" s="111" t="s">
        <v>34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4">
        <v>0</v>
      </c>
      <c r="P109" s="37">
        <f t="shared" si="1"/>
        <v>0</v>
      </c>
      <c r="Q109" s="223"/>
      <c r="R109" s="214"/>
      <c r="S109" s="223"/>
      <c r="T109" s="223"/>
      <c r="U109" s="223"/>
      <c r="V109" s="223"/>
      <c r="W109" s="144"/>
      <c r="X109" s="256"/>
      <c r="Y109" s="256"/>
      <c r="Z109" s="274"/>
      <c r="AA109" s="257"/>
      <c r="AB109" s="235"/>
    </row>
    <row r="110" spans="1:28" ht="16.5" customHeight="1">
      <c r="A110" s="253"/>
      <c r="B110" s="217" t="s">
        <v>73</v>
      </c>
      <c r="C110" s="112" t="s">
        <v>21</v>
      </c>
      <c r="D110" s="46">
        <v>2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30">
        <v>0</v>
      </c>
      <c r="K110" s="30">
        <v>0</v>
      </c>
      <c r="L110" s="46">
        <v>0</v>
      </c>
      <c r="M110" s="47">
        <v>0</v>
      </c>
      <c r="N110" s="47">
        <v>0</v>
      </c>
      <c r="O110" s="48">
        <v>0</v>
      </c>
      <c r="P110" s="136">
        <f t="shared" si="1"/>
        <v>2</v>
      </c>
      <c r="Q110" s="213">
        <f>P110+P111+P112</f>
        <v>41</v>
      </c>
      <c r="R110" s="214"/>
      <c r="S110" s="213">
        <v>78</v>
      </c>
      <c r="T110" s="213">
        <v>140</v>
      </c>
      <c r="U110" s="214">
        <v>86</v>
      </c>
      <c r="V110" s="214">
        <v>47</v>
      </c>
      <c r="W110" s="143"/>
      <c r="X110" s="236">
        <v>152</v>
      </c>
      <c r="Y110" s="236">
        <v>82</v>
      </c>
      <c r="Z110" s="273">
        <v>87</v>
      </c>
      <c r="AA110" s="229">
        <v>144</v>
      </c>
      <c r="AB110" s="232">
        <v>144</v>
      </c>
    </row>
    <row r="111" spans="1:28" ht="16.5" customHeight="1">
      <c r="A111" s="253"/>
      <c r="B111" s="218"/>
      <c r="C111" s="108" t="s">
        <v>33</v>
      </c>
      <c r="D111" s="30">
        <v>0</v>
      </c>
      <c r="E111" s="30">
        <v>3</v>
      </c>
      <c r="F111" s="30">
        <v>2</v>
      </c>
      <c r="G111" s="30">
        <v>1</v>
      </c>
      <c r="H111" s="30">
        <v>2</v>
      </c>
      <c r="I111" s="30">
        <v>6</v>
      </c>
      <c r="J111" s="128">
        <v>2</v>
      </c>
      <c r="K111" s="31">
        <v>10</v>
      </c>
      <c r="L111" s="30">
        <v>8</v>
      </c>
      <c r="M111" s="31">
        <v>0</v>
      </c>
      <c r="N111" s="31">
        <v>2</v>
      </c>
      <c r="O111" s="32">
        <v>3</v>
      </c>
      <c r="P111" s="33">
        <f t="shared" si="1"/>
        <v>39</v>
      </c>
      <c r="Q111" s="214"/>
      <c r="R111" s="214"/>
      <c r="S111" s="214"/>
      <c r="T111" s="214"/>
      <c r="U111" s="214"/>
      <c r="V111" s="214"/>
      <c r="W111" s="143">
        <v>38</v>
      </c>
      <c r="X111" s="237"/>
      <c r="Y111" s="237"/>
      <c r="Z111" s="286"/>
      <c r="AA111" s="230"/>
      <c r="AB111" s="233"/>
    </row>
    <row r="112" spans="1:28" ht="16.5" customHeight="1" thickBot="1">
      <c r="A112" s="254"/>
      <c r="B112" s="219"/>
      <c r="C112" s="113" t="s">
        <v>34</v>
      </c>
      <c r="D112" s="50">
        <v>0</v>
      </c>
      <c r="E112" s="50">
        <v>0</v>
      </c>
      <c r="F112" s="50">
        <v>0</v>
      </c>
      <c r="G112" s="50">
        <v>0</v>
      </c>
      <c r="H112" s="50">
        <v>0</v>
      </c>
      <c r="I112" s="50">
        <v>0</v>
      </c>
      <c r="J112" s="50">
        <v>0</v>
      </c>
      <c r="K112" s="50">
        <v>0</v>
      </c>
      <c r="L112" s="51">
        <v>0</v>
      </c>
      <c r="M112" s="51">
        <v>0</v>
      </c>
      <c r="N112" s="51">
        <v>0</v>
      </c>
      <c r="O112" s="52">
        <v>0</v>
      </c>
      <c r="P112" s="37">
        <f t="shared" si="1"/>
        <v>0</v>
      </c>
      <c r="Q112" s="224"/>
      <c r="R112" s="224"/>
      <c r="S112" s="224"/>
      <c r="T112" s="224"/>
      <c r="U112" s="224"/>
      <c r="V112" s="224"/>
      <c r="W112" s="146"/>
      <c r="X112" s="238"/>
      <c r="Y112" s="238"/>
      <c r="Z112" s="286"/>
      <c r="AA112" s="231"/>
      <c r="AB112" s="234"/>
    </row>
    <row r="113" spans="1:28" ht="16.5" customHeight="1">
      <c r="A113" s="252" t="s">
        <v>74</v>
      </c>
      <c r="B113" s="220" t="s">
        <v>75</v>
      </c>
      <c r="C113" s="107" t="s">
        <v>21</v>
      </c>
      <c r="D113" s="46">
        <v>12</v>
      </c>
      <c r="E113" s="26">
        <v>0</v>
      </c>
      <c r="F113" s="46">
        <v>4</v>
      </c>
      <c r="G113" s="46">
        <v>4</v>
      </c>
      <c r="H113" s="26">
        <v>0</v>
      </c>
      <c r="I113" s="26">
        <v>0</v>
      </c>
      <c r="J113" s="30">
        <v>0</v>
      </c>
      <c r="K113" s="26">
        <v>0</v>
      </c>
      <c r="L113" s="31">
        <v>2</v>
      </c>
      <c r="M113" s="31">
        <v>7</v>
      </c>
      <c r="N113" s="31">
        <v>3</v>
      </c>
      <c r="O113" s="62">
        <v>5</v>
      </c>
      <c r="P113" s="87">
        <f t="shared" si="1"/>
        <v>37</v>
      </c>
      <c r="Q113" s="222">
        <f>P113+P114+P115</f>
        <v>618</v>
      </c>
      <c r="R113" s="222">
        <f>SUM(Q113:Q115)</f>
        <v>618</v>
      </c>
      <c r="S113" s="222">
        <v>844</v>
      </c>
      <c r="T113" s="222">
        <v>1705</v>
      </c>
      <c r="U113" s="222">
        <v>1096</v>
      </c>
      <c r="V113" s="222">
        <v>971</v>
      </c>
      <c r="W113" s="142"/>
      <c r="X113" s="248">
        <v>533</v>
      </c>
      <c r="Y113" s="248">
        <v>555</v>
      </c>
      <c r="Z113" s="278">
        <v>1355</v>
      </c>
      <c r="AA113" s="240">
        <v>685</v>
      </c>
      <c r="AB113" s="241">
        <v>1333</v>
      </c>
    </row>
    <row r="114" spans="1:28" ht="16.5" customHeight="1">
      <c r="A114" s="253"/>
      <c r="B114" s="218"/>
      <c r="C114" s="108" t="s">
        <v>33</v>
      </c>
      <c r="D114" s="30">
        <v>155</v>
      </c>
      <c r="E114" s="30">
        <v>28</v>
      </c>
      <c r="F114" s="30">
        <v>46</v>
      </c>
      <c r="G114" s="30">
        <v>17</v>
      </c>
      <c r="H114" s="30">
        <v>153</v>
      </c>
      <c r="I114" s="30">
        <v>12</v>
      </c>
      <c r="J114" s="128">
        <v>9</v>
      </c>
      <c r="K114" s="31">
        <v>13</v>
      </c>
      <c r="L114" s="31">
        <v>58</v>
      </c>
      <c r="M114" s="31">
        <v>18</v>
      </c>
      <c r="N114" s="31">
        <v>55</v>
      </c>
      <c r="O114" s="32">
        <v>17</v>
      </c>
      <c r="P114" s="33">
        <f t="shared" si="1"/>
        <v>581</v>
      </c>
      <c r="Q114" s="214"/>
      <c r="R114" s="214"/>
      <c r="S114" s="214"/>
      <c r="T114" s="214"/>
      <c r="U114" s="214"/>
      <c r="V114" s="214"/>
      <c r="W114" s="143">
        <v>597</v>
      </c>
      <c r="X114" s="237"/>
      <c r="Y114" s="237"/>
      <c r="Z114" s="251"/>
      <c r="AA114" s="230"/>
      <c r="AB114" s="233"/>
    </row>
    <row r="115" spans="1:28" ht="16.5" customHeight="1" thickBot="1">
      <c r="A115" s="254"/>
      <c r="B115" s="219"/>
      <c r="C115" s="113" t="s">
        <v>34</v>
      </c>
      <c r="D115" s="50">
        <v>0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31">
        <v>0</v>
      </c>
      <c r="M115" s="31">
        <v>0</v>
      </c>
      <c r="N115" s="31">
        <v>0</v>
      </c>
      <c r="O115" s="52">
        <v>0</v>
      </c>
      <c r="P115" s="37">
        <f t="shared" si="1"/>
        <v>0</v>
      </c>
      <c r="Q115" s="224"/>
      <c r="R115" s="224"/>
      <c r="S115" s="224"/>
      <c r="T115" s="224"/>
      <c r="U115" s="224"/>
      <c r="V115" s="224"/>
      <c r="W115" s="146"/>
      <c r="X115" s="238"/>
      <c r="Y115" s="238"/>
      <c r="Z115" s="285"/>
      <c r="AA115" s="231"/>
      <c r="AB115" s="234"/>
    </row>
    <row r="116" spans="1:28" ht="24" customHeight="1" thickBot="1">
      <c r="A116" s="279" t="s">
        <v>103</v>
      </c>
      <c r="B116" s="280"/>
      <c r="C116" s="281"/>
      <c r="D116" s="67">
        <f aca="true" t="shared" si="2" ref="D116:I116">SUM(D5:D115)</f>
        <v>394</v>
      </c>
      <c r="E116" s="67">
        <f t="shared" si="2"/>
        <v>207</v>
      </c>
      <c r="F116" s="67">
        <f t="shared" si="2"/>
        <v>306</v>
      </c>
      <c r="G116" s="67">
        <f t="shared" si="2"/>
        <v>117</v>
      </c>
      <c r="H116" s="68">
        <f t="shared" si="2"/>
        <v>380</v>
      </c>
      <c r="I116" s="67">
        <f t="shared" si="2"/>
        <v>275</v>
      </c>
      <c r="J116" s="67">
        <f aca="true" t="shared" si="3" ref="J116:O116">SUM(J5:J115)</f>
        <v>112</v>
      </c>
      <c r="K116" s="67">
        <f t="shared" si="3"/>
        <v>90</v>
      </c>
      <c r="L116" s="67">
        <f t="shared" si="3"/>
        <v>325</v>
      </c>
      <c r="M116" s="67">
        <f t="shared" si="3"/>
        <v>215</v>
      </c>
      <c r="N116" s="67">
        <f t="shared" si="3"/>
        <v>293</v>
      </c>
      <c r="O116" s="67">
        <f t="shared" si="3"/>
        <v>236</v>
      </c>
      <c r="P116" s="135">
        <f>SUM(D116:O116)</f>
        <v>2950</v>
      </c>
      <c r="Q116" s="71">
        <f>SUM(Q5:Q115)</f>
        <v>2950</v>
      </c>
      <c r="R116" s="71">
        <f>SUM(R5:R115)</f>
        <v>2950</v>
      </c>
      <c r="S116" s="71">
        <v>4308</v>
      </c>
      <c r="T116" s="71">
        <v>6009</v>
      </c>
      <c r="U116" s="71">
        <v>5233</v>
      </c>
      <c r="V116" s="71">
        <v>5300</v>
      </c>
      <c r="W116" s="147">
        <v>3625</v>
      </c>
      <c r="X116" s="147">
        <v>3311</v>
      </c>
      <c r="Y116" s="147">
        <f>SUM(Y5:Y115)</f>
        <v>3061</v>
      </c>
      <c r="Z116" s="71">
        <f>SUM(Z5:Z115)</f>
        <v>5813</v>
      </c>
      <c r="AA116" s="71">
        <f>SUM(AA5:AA115)</f>
        <v>4959</v>
      </c>
      <c r="AB116" s="106">
        <f>SUM(AB5:AB115)</f>
        <v>4921</v>
      </c>
    </row>
    <row r="117" spans="1:28" ht="15.75" customHeight="1">
      <c r="A117" s="4"/>
      <c r="B117" s="4"/>
      <c r="C117" s="5"/>
      <c r="D117" s="6"/>
      <c r="E117" s="5"/>
      <c r="F117" s="5"/>
      <c r="G117" s="5"/>
      <c r="H117" s="5"/>
      <c r="I117" s="5"/>
      <c r="J117" s="5"/>
      <c r="K117" s="7"/>
      <c r="L117" s="7"/>
      <c r="M117" s="90"/>
      <c r="N117" s="97"/>
      <c r="O117" s="96"/>
      <c r="P117" s="1"/>
      <c r="Q117" s="98"/>
      <c r="R117" s="10"/>
      <c r="S117" s="10"/>
      <c r="T117" s="10"/>
      <c r="U117" s="10"/>
      <c r="V117" s="10"/>
      <c r="W117" s="98"/>
      <c r="X117" s="98"/>
      <c r="Y117" s="98"/>
      <c r="Z117" s="10"/>
      <c r="AA117" s="10"/>
      <c r="AB117" s="10"/>
    </row>
    <row r="118" spans="1:28" s="3" customFormat="1" ht="5.25" customHeight="1">
      <c r="A118" s="11"/>
      <c r="B118" s="11"/>
      <c r="C118" s="5"/>
      <c r="D118" s="5"/>
      <c r="E118" s="5"/>
      <c r="F118" s="5"/>
      <c r="G118" s="5"/>
      <c r="H118" s="11"/>
      <c r="I118" s="11"/>
      <c r="J118" s="11"/>
      <c r="K118" s="11"/>
      <c r="L118" s="11"/>
      <c r="M118" s="91"/>
      <c r="N118" s="93"/>
      <c r="O118" s="8"/>
      <c r="P118" s="11"/>
      <c r="Q118" s="11"/>
      <c r="R118" s="11"/>
      <c r="S118" s="11"/>
      <c r="T118" s="11"/>
      <c r="U118" s="11"/>
      <c r="V118" s="11"/>
      <c r="W118" s="11"/>
      <c r="X118" s="11"/>
      <c r="Y118" s="21"/>
      <c r="Z118" s="22"/>
      <c r="AA118" s="13"/>
      <c r="AB118" s="13"/>
    </row>
    <row r="119" spans="1:24" ht="17.25" customHeight="1" thickBot="1">
      <c r="A119" s="282" t="s">
        <v>76</v>
      </c>
      <c r="B119" s="282"/>
      <c r="C119" s="282"/>
      <c r="D119" s="282"/>
      <c r="E119" s="282"/>
      <c r="F119" s="14"/>
      <c r="G119" s="14"/>
      <c r="H119" s="14"/>
      <c r="I119" s="14"/>
      <c r="J119" s="14"/>
      <c r="K119" s="15"/>
      <c r="L119" s="15"/>
      <c r="M119" s="92"/>
      <c r="N119" s="94"/>
      <c r="O119" s="15"/>
      <c r="P119" s="15"/>
      <c r="Q119" s="15"/>
      <c r="R119" s="15"/>
      <c r="S119" s="15"/>
      <c r="T119" s="15"/>
      <c r="U119" s="15"/>
      <c r="V119" s="15"/>
      <c r="W119" s="14"/>
      <c r="X119" s="14"/>
    </row>
    <row r="120" spans="1:28" ht="20.25" customHeight="1" thickBot="1">
      <c r="A120" s="279" t="s">
        <v>13</v>
      </c>
      <c r="B120" s="283"/>
      <c r="C120" s="114" t="s">
        <v>0</v>
      </c>
      <c r="D120" s="120" t="s">
        <v>23</v>
      </c>
      <c r="E120" s="121" t="s">
        <v>1</v>
      </c>
      <c r="F120" s="115" t="s">
        <v>2</v>
      </c>
      <c r="G120" s="121" t="s">
        <v>3</v>
      </c>
      <c r="H120" s="193" t="s">
        <v>16</v>
      </c>
      <c r="I120" s="121" t="s">
        <v>4</v>
      </c>
      <c r="J120" s="121" t="s">
        <v>5</v>
      </c>
      <c r="K120" s="121" t="s">
        <v>6</v>
      </c>
      <c r="L120" s="121" t="s">
        <v>7</v>
      </c>
      <c r="M120" s="115" t="s">
        <v>8</v>
      </c>
      <c r="N120" s="116" t="s">
        <v>9</v>
      </c>
      <c r="O120" s="122" t="s">
        <v>17</v>
      </c>
      <c r="P120" s="118" t="s">
        <v>11</v>
      </c>
      <c r="Q120" s="284" t="s">
        <v>156</v>
      </c>
      <c r="R120" s="283"/>
      <c r="S120" s="120" t="s">
        <v>155</v>
      </c>
      <c r="T120" s="120" t="s">
        <v>151</v>
      </c>
      <c r="U120" s="120" t="s">
        <v>144</v>
      </c>
      <c r="V120" s="120" t="s">
        <v>128</v>
      </c>
      <c r="W120" s="152" t="s">
        <v>124</v>
      </c>
      <c r="X120" s="152" t="s">
        <v>109</v>
      </c>
      <c r="Y120" s="152" t="s">
        <v>18</v>
      </c>
      <c r="Z120" s="152" t="s">
        <v>15</v>
      </c>
      <c r="AA120" s="25" t="s">
        <v>14</v>
      </c>
      <c r="AB120" s="25" t="s">
        <v>12</v>
      </c>
    </row>
    <row r="121" spans="1:28" ht="16.5" customHeight="1">
      <c r="A121" s="206" t="s">
        <v>19</v>
      </c>
      <c r="B121" s="220" t="s">
        <v>20</v>
      </c>
      <c r="C121" s="107" t="s">
        <v>21</v>
      </c>
      <c r="D121" s="74">
        <v>0</v>
      </c>
      <c r="E121" s="74">
        <v>0</v>
      </c>
      <c r="F121" s="74">
        <v>0</v>
      </c>
      <c r="G121" s="74">
        <v>0</v>
      </c>
      <c r="H121" s="26">
        <v>0</v>
      </c>
      <c r="I121" s="74">
        <v>2</v>
      </c>
      <c r="J121" s="74">
        <v>0</v>
      </c>
      <c r="K121" s="74">
        <v>0</v>
      </c>
      <c r="L121" s="74">
        <v>0</v>
      </c>
      <c r="M121" s="74">
        <v>0</v>
      </c>
      <c r="N121" s="74">
        <v>0</v>
      </c>
      <c r="O121" s="74">
        <v>0</v>
      </c>
      <c r="P121" s="28">
        <f>SUM(D121:O121)</f>
        <v>2</v>
      </c>
      <c r="Q121" s="222">
        <f>P121+P122+P123</f>
        <v>485</v>
      </c>
      <c r="R121" s="222">
        <f>SUM(Q121:Q129)</f>
        <v>521</v>
      </c>
      <c r="S121" s="222">
        <v>300</v>
      </c>
      <c r="T121" s="222">
        <v>90</v>
      </c>
      <c r="U121" s="222">
        <v>78</v>
      </c>
      <c r="V121" s="222">
        <v>36</v>
      </c>
      <c r="W121" s="142"/>
      <c r="X121" s="272">
        <v>100</v>
      </c>
      <c r="Y121" s="248">
        <v>230</v>
      </c>
      <c r="Z121" s="278">
        <v>0</v>
      </c>
      <c r="AA121" s="240">
        <v>0</v>
      </c>
      <c r="AB121" s="241">
        <v>0</v>
      </c>
    </row>
    <row r="122" spans="1:28" ht="16.5" customHeight="1">
      <c r="A122" s="201"/>
      <c r="B122" s="218"/>
      <c r="C122" s="108" t="s">
        <v>33</v>
      </c>
      <c r="D122" s="75">
        <v>30</v>
      </c>
      <c r="E122" s="75">
        <v>0</v>
      </c>
      <c r="F122" s="75">
        <v>0</v>
      </c>
      <c r="G122" s="75">
        <v>238</v>
      </c>
      <c r="H122" s="30">
        <v>0</v>
      </c>
      <c r="I122" s="75">
        <v>40</v>
      </c>
      <c r="J122" s="75">
        <v>0</v>
      </c>
      <c r="K122" s="75">
        <v>0</v>
      </c>
      <c r="L122" s="75">
        <v>60</v>
      </c>
      <c r="M122" s="75">
        <v>0</v>
      </c>
      <c r="N122" s="75">
        <v>16</v>
      </c>
      <c r="O122" s="75">
        <v>99</v>
      </c>
      <c r="P122" s="33">
        <f>SUM(D122:O122)</f>
        <v>483</v>
      </c>
      <c r="Q122" s="214"/>
      <c r="R122" s="214"/>
      <c r="S122" s="214"/>
      <c r="T122" s="214"/>
      <c r="U122" s="214"/>
      <c r="V122" s="214"/>
      <c r="W122" s="143">
        <v>0</v>
      </c>
      <c r="X122" s="216"/>
      <c r="Y122" s="237"/>
      <c r="Z122" s="251"/>
      <c r="AA122" s="230"/>
      <c r="AB122" s="233"/>
    </row>
    <row r="123" spans="1:28" ht="16.5" customHeight="1">
      <c r="A123" s="201"/>
      <c r="B123" s="221"/>
      <c r="C123" s="109" t="s">
        <v>34</v>
      </c>
      <c r="D123" s="34">
        <v>0</v>
      </c>
      <c r="E123" s="34">
        <v>0</v>
      </c>
      <c r="F123" s="34">
        <v>0</v>
      </c>
      <c r="G123" s="34">
        <v>0</v>
      </c>
      <c r="H123" s="42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137">
        <f>SUM(D123:O123)</f>
        <v>0</v>
      </c>
      <c r="Q123" s="223"/>
      <c r="R123" s="214"/>
      <c r="S123" s="223"/>
      <c r="T123" s="223"/>
      <c r="U123" s="223"/>
      <c r="V123" s="223"/>
      <c r="W123" s="144"/>
      <c r="X123" s="271"/>
      <c r="Y123" s="256"/>
      <c r="Z123" s="251"/>
      <c r="AA123" s="257"/>
      <c r="AB123" s="235"/>
    </row>
    <row r="124" spans="1:28" ht="16.5" customHeight="1">
      <c r="A124" s="201"/>
      <c r="B124" s="217" t="s">
        <v>35</v>
      </c>
      <c r="C124" s="110" t="s">
        <v>21</v>
      </c>
      <c r="D124" s="38">
        <v>0</v>
      </c>
      <c r="E124" s="38">
        <v>0</v>
      </c>
      <c r="F124" s="38">
        <v>0</v>
      </c>
      <c r="G124" s="38">
        <v>0</v>
      </c>
      <c r="H124" s="46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49">
        <f aca="true" t="shared" si="4" ref="P124:P210">SUM(D124:O124)</f>
        <v>0</v>
      </c>
      <c r="Q124" s="213">
        <f>P124+P125+P126</f>
        <v>16</v>
      </c>
      <c r="R124" s="214"/>
      <c r="S124" s="213">
        <v>216</v>
      </c>
      <c r="T124" s="213">
        <v>0</v>
      </c>
      <c r="U124" s="214">
        <v>0</v>
      </c>
      <c r="V124" s="214">
        <v>0</v>
      </c>
      <c r="W124" s="148"/>
      <c r="X124" s="215">
        <v>0</v>
      </c>
      <c r="Y124" s="236">
        <v>0</v>
      </c>
      <c r="Z124" s="251">
        <v>0</v>
      </c>
      <c r="AA124" s="229">
        <v>0</v>
      </c>
      <c r="AB124" s="232">
        <v>0</v>
      </c>
    </row>
    <row r="125" spans="1:28" ht="16.5" customHeight="1">
      <c r="A125" s="201"/>
      <c r="B125" s="218"/>
      <c r="C125" s="108" t="s">
        <v>33</v>
      </c>
      <c r="D125" s="30">
        <v>0</v>
      </c>
      <c r="E125" s="30">
        <v>0</v>
      </c>
      <c r="F125" s="30">
        <v>16</v>
      </c>
      <c r="G125" s="30">
        <v>0</v>
      </c>
      <c r="H125" s="34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7">
        <f t="shared" si="4"/>
        <v>16</v>
      </c>
      <c r="Q125" s="214"/>
      <c r="R125" s="214"/>
      <c r="S125" s="214"/>
      <c r="T125" s="214"/>
      <c r="U125" s="214"/>
      <c r="V125" s="214"/>
      <c r="W125" s="148">
        <v>0</v>
      </c>
      <c r="X125" s="216"/>
      <c r="Y125" s="237"/>
      <c r="Z125" s="251"/>
      <c r="AA125" s="230"/>
      <c r="AB125" s="233"/>
    </row>
    <row r="126" spans="1:28" ht="16.5" customHeight="1">
      <c r="A126" s="201"/>
      <c r="B126" s="218"/>
      <c r="C126" s="109" t="s">
        <v>34</v>
      </c>
      <c r="D126" s="197">
        <v>0</v>
      </c>
      <c r="E126" s="34">
        <v>0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177">
        <v>0</v>
      </c>
      <c r="P126" s="138">
        <f t="shared" si="4"/>
        <v>0</v>
      </c>
      <c r="Q126" s="214"/>
      <c r="R126" s="214"/>
      <c r="S126" s="214"/>
      <c r="T126" s="214"/>
      <c r="U126" s="214"/>
      <c r="V126" s="214"/>
      <c r="W126" s="148"/>
      <c r="X126" s="216"/>
      <c r="Y126" s="237"/>
      <c r="Z126" s="273"/>
      <c r="AA126" s="230"/>
      <c r="AB126" s="233"/>
    </row>
    <row r="127" spans="1:28" ht="16.5" customHeight="1">
      <c r="A127" s="201"/>
      <c r="B127" s="217" t="s">
        <v>36</v>
      </c>
      <c r="C127" s="194" t="s">
        <v>21</v>
      </c>
      <c r="D127" s="19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130">
        <v>0</v>
      </c>
      <c r="P127" s="136">
        <f t="shared" si="4"/>
        <v>0</v>
      </c>
      <c r="Q127" s="213">
        <f>P127+P128+P129</f>
        <v>20</v>
      </c>
      <c r="R127" s="214"/>
      <c r="S127" s="213">
        <v>0</v>
      </c>
      <c r="T127" s="213">
        <v>0</v>
      </c>
      <c r="U127" s="213">
        <v>0</v>
      </c>
      <c r="V127" s="213">
        <v>0</v>
      </c>
      <c r="W127" s="213">
        <v>0</v>
      </c>
      <c r="X127" s="213">
        <v>0</v>
      </c>
      <c r="Y127" s="213">
        <v>0</v>
      </c>
      <c r="Z127" s="213">
        <v>0</v>
      </c>
      <c r="AA127" s="213">
        <v>0</v>
      </c>
      <c r="AB127" s="207">
        <v>0</v>
      </c>
    </row>
    <row r="128" spans="1:28" ht="16.5" customHeight="1">
      <c r="A128" s="201"/>
      <c r="B128" s="218"/>
      <c r="C128" s="108" t="s">
        <v>33</v>
      </c>
      <c r="D128" s="196">
        <v>0</v>
      </c>
      <c r="E128" s="30">
        <v>0</v>
      </c>
      <c r="F128" s="30">
        <v>0</v>
      </c>
      <c r="G128" s="30">
        <v>0</v>
      </c>
      <c r="H128" s="30">
        <v>0</v>
      </c>
      <c r="I128" s="30">
        <v>20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176">
        <v>0</v>
      </c>
      <c r="P128" s="138">
        <f t="shared" si="4"/>
        <v>20</v>
      </c>
      <c r="Q128" s="214"/>
      <c r="R128" s="214"/>
      <c r="S128" s="214"/>
      <c r="T128" s="214"/>
      <c r="U128" s="214"/>
      <c r="V128" s="214"/>
      <c r="W128" s="214"/>
      <c r="X128" s="214"/>
      <c r="Y128" s="214"/>
      <c r="Z128" s="214"/>
      <c r="AA128" s="214"/>
      <c r="AB128" s="208"/>
    </row>
    <row r="129" spans="1:28" ht="16.5" customHeight="1" thickBot="1">
      <c r="A129" s="202"/>
      <c r="B129" s="219"/>
      <c r="C129" s="113" t="s">
        <v>34</v>
      </c>
      <c r="D129" s="184">
        <v>0</v>
      </c>
      <c r="E129" s="50">
        <v>0</v>
      </c>
      <c r="F129" s="50">
        <v>0</v>
      </c>
      <c r="G129" s="50">
        <v>0</v>
      </c>
      <c r="H129" s="50">
        <v>0</v>
      </c>
      <c r="I129" s="50">
        <v>0</v>
      </c>
      <c r="J129" s="50">
        <v>0</v>
      </c>
      <c r="K129" s="50">
        <v>0</v>
      </c>
      <c r="L129" s="50">
        <v>0</v>
      </c>
      <c r="M129" s="50">
        <v>0</v>
      </c>
      <c r="N129" s="50">
        <v>0</v>
      </c>
      <c r="O129" s="185">
        <v>0</v>
      </c>
      <c r="P129" s="138">
        <f t="shared" si="4"/>
        <v>0</v>
      </c>
      <c r="Q129" s="214"/>
      <c r="R129" s="224"/>
      <c r="S129" s="214"/>
      <c r="T129" s="214"/>
      <c r="U129" s="214"/>
      <c r="V129" s="214"/>
      <c r="W129" s="214"/>
      <c r="X129" s="214"/>
      <c r="Y129" s="214"/>
      <c r="Z129" s="214"/>
      <c r="AA129" s="214"/>
      <c r="AB129" s="209"/>
    </row>
    <row r="130" spans="1:28" ht="16.5" customHeight="1">
      <c r="A130" s="206" t="s">
        <v>37</v>
      </c>
      <c r="B130" s="220" t="s">
        <v>38</v>
      </c>
      <c r="C130" s="107" t="s">
        <v>21</v>
      </c>
      <c r="D130" s="195">
        <v>0</v>
      </c>
      <c r="E130" s="26">
        <v>0</v>
      </c>
      <c r="F130" s="26">
        <v>0</v>
      </c>
      <c r="G130" s="26">
        <v>0</v>
      </c>
      <c r="H130" s="26">
        <v>0</v>
      </c>
      <c r="I130" s="26">
        <v>0</v>
      </c>
      <c r="J130" s="26">
        <v>0</v>
      </c>
      <c r="K130" s="26">
        <v>0</v>
      </c>
      <c r="L130" s="26">
        <v>0</v>
      </c>
      <c r="M130" s="27">
        <v>0</v>
      </c>
      <c r="N130" s="27">
        <v>0</v>
      </c>
      <c r="O130" s="62">
        <v>0</v>
      </c>
      <c r="P130" s="87">
        <f t="shared" si="4"/>
        <v>0</v>
      </c>
      <c r="Q130" s="222">
        <f>P130+P131+P132</f>
        <v>0</v>
      </c>
      <c r="R130" s="222">
        <f>SUM(Q130:Q138)</f>
        <v>0</v>
      </c>
      <c r="S130" s="222">
        <v>40</v>
      </c>
      <c r="T130" s="222">
        <v>0</v>
      </c>
      <c r="U130" s="212">
        <v>0</v>
      </c>
      <c r="V130" s="212">
        <v>0</v>
      </c>
      <c r="W130" s="212">
        <v>0</v>
      </c>
      <c r="X130" s="212">
        <v>0</v>
      </c>
      <c r="Y130" s="212">
        <v>0</v>
      </c>
      <c r="Z130" s="212">
        <v>0</v>
      </c>
      <c r="AA130" s="212">
        <v>0</v>
      </c>
      <c r="AB130" s="226">
        <v>0</v>
      </c>
    </row>
    <row r="131" spans="1:28" ht="16.5" customHeight="1">
      <c r="A131" s="201"/>
      <c r="B131" s="218"/>
      <c r="C131" s="108" t="s">
        <v>33</v>
      </c>
      <c r="D131" s="30">
        <v>0</v>
      </c>
      <c r="E131" s="30">
        <v>0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1">
        <v>0</v>
      </c>
      <c r="O131" s="32">
        <v>0</v>
      </c>
      <c r="P131" s="33">
        <f t="shared" si="4"/>
        <v>0</v>
      </c>
      <c r="Q131" s="214"/>
      <c r="R131" s="214"/>
      <c r="S131" s="214"/>
      <c r="T131" s="214"/>
      <c r="U131" s="203"/>
      <c r="V131" s="203"/>
      <c r="W131" s="203"/>
      <c r="X131" s="203"/>
      <c r="Y131" s="203"/>
      <c r="Z131" s="203"/>
      <c r="AA131" s="203"/>
      <c r="AB131" s="227"/>
    </row>
    <row r="132" spans="1:28" ht="16.5" customHeight="1">
      <c r="A132" s="201"/>
      <c r="B132" s="221"/>
      <c r="C132" s="109" t="s">
        <v>34</v>
      </c>
      <c r="D132" s="42">
        <v>0</v>
      </c>
      <c r="E132" s="34">
        <v>0</v>
      </c>
      <c r="F132" s="34">
        <v>0</v>
      </c>
      <c r="G132" s="42">
        <v>0</v>
      </c>
      <c r="H132" s="42">
        <v>0</v>
      </c>
      <c r="I132" s="34">
        <v>0</v>
      </c>
      <c r="J132" s="42">
        <v>0</v>
      </c>
      <c r="K132" s="42">
        <v>0</v>
      </c>
      <c r="L132" s="42">
        <v>0</v>
      </c>
      <c r="M132" s="43">
        <v>0</v>
      </c>
      <c r="N132" s="43">
        <v>0</v>
      </c>
      <c r="O132" s="44">
        <v>0</v>
      </c>
      <c r="P132" s="137">
        <f t="shared" si="4"/>
        <v>0</v>
      </c>
      <c r="Q132" s="223"/>
      <c r="R132" s="214"/>
      <c r="S132" s="223"/>
      <c r="T132" s="223"/>
      <c r="U132" s="203"/>
      <c r="V132" s="203"/>
      <c r="W132" s="203"/>
      <c r="X132" s="203"/>
      <c r="Y132" s="203"/>
      <c r="Z132" s="203"/>
      <c r="AA132" s="203"/>
      <c r="AB132" s="227"/>
    </row>
    <row r="133" spans="1:28" ht="16.5" customHeight="1">
      <c r="A133" s="201"/>
      <c r="B133" s="217" t="s">
        <v>39</v>
      </c>
      <c r="C133" s="110" t="s">
        <v>21</v>
      </c>
      <c r="D133" s="38">
        <v>0</v>
      </c>
      <c r="E133" s="38">
        <v>0</v>
      </c>
      <c r="F133" s="38">
        <v>0</v>
      </c>
      <c r="G133" s="38">
        <v>0</v>
      </c>
      <c r="H133" s="46">
        <v>0</v>
      </c>
      <c r="I133" s="38">
        <v>0</v>
      </c>
      <c r="J133" s="30">
        <v>0</v>
      </c>
      <c r="K133" s="30">
        <v>0</v>
      </c>
      <c r="L133" s="46">
        <v>0</v>
      </c>
      <c r="M133" s="47">
        <v>0</v>
      </c>
      <c r="N133" s="47">
        <v>0</v>
      </c>
      <c r="O133" s="40">
        <v>0</v>
      </c>
      <c r="P133" s="49">
        <f t="shared" si="4"/>
        <v>0</v>
      </c>
      <c r="Q133" s="213">
        <f>P133+P134+P135</f>
        <v>0</v>
      </c>
      <c r="R133" s="214"/>
      <c r="S133" s="213">
        <v>0</v>
      </c>
      <c r="T133" s="213">
        <v>0</v>
      </c>
      <c r="U133" s="203">
        <v>0</v>
      </c>
      <c r="V133" s="203">
        <v>0</v>
      </c>
      <c r="W133" s="203">
        <v>0</v>
      </c>
      <c r="X133" s="203">
        <v>0</v>
      </c>
      <c r="Y133" s="203">
        <v>0</v>
      </c>
      <c r="Z133" s="203">
        <v>0</v>
      </c>
      <c r="AA133" s="203">
        <v>0</v>
      </c>
      <c r="AB133" s="227">
        <v>0</v>
      </c>
    </row>
    <row r="134" spans="1:28" ht="16.5" customHeight="1">
      <c r="A134" s="201"/>
      <c r="B134" s="218"/>
      <c r="C134" s="108" t="s">
        <v>33</v>
      </c>
      <c r="D134" s="30">
        <v>0</v>
      </c>
      <c r="E134" s="30">
        <v>0</v>
      </c>
      <c r="F134" s="30">
        <v>0</v>
      </c>
      <c r="G134" s="30">
        <v>0</v>
      </c>
      <c r="H134" s="30">
        <v>0</v>
      </c>
      <c r="I134" s="30">
        <v>0</v>
      </c>
      <c r="J134" s="128">
        <v>0</v>
      </c>
      <c r="K134" s="30">
        <v>0</v>
      </c>
      <c r="L134" s="30">
        <v>0</v>
      </c>
      <c r="M134" s="31">
        <v>0</v>
      </c>
      <c r="N134" s="31">
        <v>0</v>
      </c>
      <c r="O134" s="32">
        <v>0</v>
      </c>
      <c r="P134" s="33">
        <f t="shared" si="4"/>
        <v>0</v>
      </c>
      <c r="Q134" s="214"/>
      <c r="R134" s="214"/>
      <c r="S134" s="214"/>
      <c r="T134" s="214"/>
      <c r="U134" s="203"/>
      <c r="V134" s="203"/>
      <c r="W134" s="203"/>
      <c r="X134" s="203"/>
      <c r="Y134" s="203"/>
      <c r="Z134" s="203"/>
      <c r="AA134" s="203"/>
      <c r="AB134" s="227"/>
    </row>
    <row r="135" spans="1:28" ht="16.5" customHeight="1">
      <c r="A135" s="201"/>
      <c r="B135" s="221"/>
      <c r="C135" s="111" t="s">
        <v>34</v>
      </c>
      <c r="D135" s="42">
        <v>0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3">
        <v>0</v>
      </c>
      <c r="N135" s="43">
        <v>0</v>
      </c>
      <c r="O135" s="44">
        <v>0</v>
      </c>
      <c r="P135" s="137">
        <f t="shared" si="4"/>
        <v>0</v>
      </c>
      <c r="Q135" s="223"/>
      <c r="R135" s="214"/>
      <c r="S135" s="223"/>
      <c r="T135" s="223"/>
      <c r="U135" s="203"/>
      <c r="V135" s="203"/>
      <c r="W135" s="203"/>
      <c r="X135" s="203"/>
      <c r="Y135" s="203"/>
      <c r="Z135" s="203"/>
      <c r="AA135" s="203"/>
      <c r="AB135" s="227"/>
    </row>
    <row r="136" spans="1:28" ht="16.5" customHeight="1">
      <c r="A136" s="201"/>
      <c r="B136" s="217" t="s">
        <v>40</v>
      </c>
      <c r="C136" s="112" t="s">
        <v>21</v>
      </c>
      <c r="D136" s="38">
        <v>0</v>
      </c>
      <c r="E136" s="46">
        <v>0</v>
      </c>
      <c r="F136" s="46">
        <v>0</v>
      </c>
      <c r="G136" s="38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7">
        <v>0</v>
      </c>
      <c r="N136" s="47">
        <v>0</v>
      </c>
      <c r="O136" s="40">
        <v>0</v>
      </c>
      <c r="P136" s="49">
        <f t="shared" si="4"/>
        <v>0</v>
      </c>
      <c r="Q136" s="213">
        <f>P136+P137+P138</f>
        <v>0</v>
      </c>
      <c r="R136" s="214"/>
      <c r="S136" s="214">
        <v>0</v>
      </c>
      <c r="T136" s="214">
        <v>0</v>
      </c>
      <c r="U136" s="203">
        <v>0</v>
      </c>
      <c r="V136" s="203">
        <v>0</v>
      </c>
      <c r="W136" s="203">
        <v>0</v>
      </c>
      <c r="X136" s="203">
        <v>0</v>
      </c>
      <c r="Y136" s="203">
        <v>0</v>
      </c>
      <c r="Z136" s="203">
        <v>0</v>
      </c>
      <c r="AA136" s="203">
        <v>0</v>
      </c>
      <c r="AB136" s="227">
        <v>0</v>
      </c>
    </row>
    <row r="137" spans="1:28" ht="16.5" customHeight="1">
      <c r="A137" s="201"/>
      <c r="B137" s="218"/>
      <c r="C137" s="108" t="s">
        <v>33</v>
      </c>
      <c r="D137" s="30">
        <v>0</v>
      </c>
      <c r="E137" s="30">
        <v>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1">
        <v>0</v>
      </c>
      <c r="N137" s="31">
        <v>0</v>
      </c>
      <c r="O137" s="32">
        <v>0</v>
      </c>
      <c r="P137" s="33">
        <f t="shared" si="4"/>
        <v>0</v>
      </c>
      <c r="Q137" s="214"/>
      <c r="R137" s="214"/>
      <c r="S137" s="214"/>
      <c r="T137" s="214"/>
      <c r="U137" s="203"/>
      <c r="V137" s="203"/>
      <c r="W137" s="203"/>
      <c r="X137" s="203"/>
      <c r="Y137" s="203"/>
      <c r="Z137" s="203"/>
      <c r="AA137" s="203"/>
      <c r="AB137" s="227"/>
    </row>
    <row r="138" spans="1:28" ht="16.5" customHeight="1" thickBot="1">
      <c r="A138" s="202"/>
      <c r="B138" s="219"/>
      <c r="C138" s="113" t="s">
        <v>34</v>
      </c>
      <c r="D138" s="50">
        <v>0</v>
      </c>
      <c r="E138" s="50">
        <v>0</v>
      </c>
      <c r="F138" s="50">
        <v>0</v>
      </c>
      <c r="G138" s="50">
        <v>0</v>
      </c>
      <c r="H138" s="50">
        <v>0</v>
      </c>
      <c r="I138" s="50">
        <v>0</v>
      </c>
      <c r="J138" s="50">
        <v>0</v>
      </c>
      <c r="K138" s="50">
        <v>0</v>
      </c>
      <c r="L138" s="50">
        <v>0</v>
      </c>
      <c r="M138" s="51">
        <v>0</v>
      </c>
      <c r="N138" s="51">
        <v>0</v>
      </c>
      <c r="O138" s="52">
        <v>0</v>
      </c>
      <c r="P138" s="89">
        <f t="shared" si="4"/>
        <v>0</v>
      </c>
      <c r="Q138" s="224"/>
      <c r="R138" s="224"/>
      <c r="S138" s="224"/>
      <c r="T138" s="224"/>
      <c r="U138" s="225"/>
      <c r="V138" s="225"/>
      <c r="W138" s="225"/>
      <c r="X138" s="225"/>
      <c r="Y138" s="225"/>
      <c r="Z138" s="225"/>
      <c r="AA138" s="225"/>
      <c r="AB138" s="239"/>
    </row>
    <row r="139" spans="1:28" ht="16.5" customHeight="1">
      <c r="A139" s="206" t="s">
        <v>47</v>
      </c>
      <c r="B139" s="220" t="s">
        <v>116</v>
      </c>
      <c r="C139" s="139" t="s">
        <v>21</v>
      </c>
      <c r="D139" s="74">
        <v>0</v>
      </c>
      <c r="E139" s="26">
        <v>0</v>
      </c>
      <c r="F139" s="26">
        <v>0</v>
      </c>
      <c r="G139" s="26">
        <v>0</v>
      </c>
      <c r="H139" s="46">
        <v>0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  <c r="N139" s="26">
        <v>0</v>
      </c>
      <c r="O139" s="140">
        <v>0</v>
      </c>
      <c r="P139" s="141">
        <f t="shared" si="4"/>
        <v>0</v>
      </c>
      <c r="Q139" s="222">
        <f>P139+P140+P141</f>
        <v>266</v>
      </c>
      <c r="R139" s="222">
        <f>SUM(Q139:Q150)</f>
        <v>696</v>
      </c>
      <c r="S139" s="222">
        <v>368</v>
      </c>
      <c r="T139" s="222">
        <v>192</v>
      </c>
      <c r="U139" s="222">
        <v>24</v>
      </c>
      <c r="V139" s="222">
        <v>56</v>
      </c>
      <c r="W139" s="212">
        <v>37</v>
      </c>
      <c r="X139" s="210">
        <v>0</v>
      </c>
      <c r="Y139" s="210">
        <v>0</v>
      </c>
      <c r="Z139" s="204">
        <v>0</v>
      </c>
      <c r="AA139" s="212">
        <v>0</v>
      </c>
      <c r="AB139" s="226">
        <v>0</v>
      </c>
    </row>
    <row r="140" spans="1:28" ht="16.5" customHeight="1">
      <c r="A140" s="201"/>
      <c r="B140" s="218"/>
      <c r="C140" s="129" t="s">
        <v>33</v>
      </c>
      <c r="D140" s="75">
        <v>199</v>
      </c>
      <c r="E140" s="30">
        <v>0</v>
      </c>
      <c r="F140" s="30">
        <v>0</v>
      </c>
      <c r="G140" s="30">
        <v>0</v>
      </c>
      <c r="H140" s="30">
        <v>0</v>
      </c>
      <c r="I140" s="30">
        <v>0</v>
      </c>
      <c r="J140" s="30">
        <v>24</v>
      </c>
      <c r="K140" s="30">
        <v>0</v>
      </c>
      <c r="L140" s="30">
        <v>0</v>
      </c>
      <c r="M140" s="30">
        <v>0</v>
      </c>
      <c r="N140" s="30">
        <v>18</v>
      </c>
      <c r="O140" s="30">
        <v>25</v>
      </c>
      <c r="P140" s="33">
        <f t="shared" si="4"/>
        <v>266</v>
      </c>
      <c r="Q140" s="214"/>
      <c r="R140" s="214"/>
      <c r="S140" s="214"/>
      <c r="T140" s="214"/>
      <c r="U140" s="214"/>
      <c r="V140" s="214"/>
      <c r="W140" s="203"/>
      <c r="X140" s="211"/>
      <c r="Y140" s="211"/>
      <c r="Z140" s="205"/>
      <c r="AA140" s="203"/>
      <c r="AB140" s="227"/>
    </row>
    <row r="141" spans="1:28" ht="16.5" customHeight="1">
      <c r="A141" s="201"/>
      <c r="B141" s="276"/>
      <c r="C141" s="129" t="s">
        <v>34</v>
      </c>
      <c r="D141" s="34">
        <v>0</v>
      </c>
      <c r="E141" s="30">
        <v>0</v>
      </c>
      <c r="F141" s="30">
        <v>0</v>
      </c>
      <c r="G141" s="30">
        <v>0</v>
      </c>
      <c r="H141" s="34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137">
        <f t="shared" si="4"/>
        <v>0</v>
      </c>
      <c r="Q141" s="223"/>
      <c r="R141" s="214"/>
      <c r="S141" s="223"/>
      <c r="T141" s="223"/>
      <c r="U141" s="223"/>
      <c r="V141" s="223"/>
      <c r="W141" s="203"/>
      <c r="X141" s="211"/>
      <c r="Y141" s="211"/>
      <c r="Z141" s="205"/>
      <c r="AA141" s="203"/>
      <c r="AB141" s="227"/>
    </row>
    <row r="142" spans="1:28" ht="16.5" customHeight="1">
      <c r="A142" s="201"/>
      <c r="B142" s="277" t="s">
        <v>49</v>
      </c>
      <c r="C142" s="110" t="s">
        <v>21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130">
        <v>0</v>
      </c>
      <c r="P142" s="49">
        <f t="shared" si="4"/>
        <v>0</v>
      </c>
      <c r="Q142" s="213">
        <f>P142+P143+P144</f>
        <v>370</v>
      </c>
      <c r="R142" s="214"/>
      <c r="S142" s="213">
        <v>0</v>
      </c>
      <c r="T142" s="213">
        <v>0</v>
      </c>
      <c r="U142" s="213">
        <v>0</v>
      </c>
      <c r="V142" s="213">
        <v>0</v>
      </c>
      <c r="W142" s="275">
        <v>28</v>
      </c>
      <c r="X142" s="203">
        <v>0</v>
      </c>
      <c r="Y142" s="275">
        <v>0</v>
      </c>
      <c r="Z142" s="251">
        <v>0</v>
      </c>
      <c r="AA142" s="203">
        <v>0</v>
      </c>
      <c r="AB142" s="227">
        <v>0</v>
      </c>
    </row>
    <row r="143" spans="1:28" ht="16.5" customHeight="1">
      <c r="A143" s="201"/>
      <c r="B143" s="218"/>
      <c r="C143" s="108" t="s">
        <v>33</v>
      </c>
      <c r="D143" s="30">
        <v>0</v>
      </c>
      <c r="E143" s="30">
        <v>0</v>
      </c>
      <c r="F143" s="30">
        <v>0</v>
      </c>
      <c r="G143" s="30">
        <v>0</v>
      </c>
      <c r="H143" s="30">
        <v>0</v>
      </c>
      <c r="I143" s="30">
        <v>0</v>
      </c>
      <c r="J143" s="125">
        <v>0</v>
      </c>
      <c r="K143" s="30">
        <v>0</v>
      </c>
      <c r="L143" s="30">
        <v>0</v>
      </c>
      <c r="M143" s="30">
        <v>0</v>
      </c>
      <c r="N143" s="30">
        <v>16</v>
      </c>
      <c r="O143" s="30">
        <v>354</v>
      </c>
      <c r="P143" s="37">
        <f t="shared" si="4"/>
        <v>370</v>
      </c>
      <c r="Q143" s="214"/>
      <c r="R143" s="214"/>
      <c r="S143" s="214"/>
      <c r="T143" s="214"/>
      <c r="U143" s="214"/>
      <c r="V143" s="214"/>
      <c r="W143" s="275"/>
      <c r="X143" s="203"/>
      <c r="Y143" s="275"/>
      <c r="Z143" s="251"/>
      <c r="AA143" s="203"/>
      <c r="AB143" s="227"/>
    </row>
    <row r="144" spans="1:28" ht="16.5" customHeight="1">
      <c r="A144" s="201"/>
      <c r="B144" s="276"/>
      <c r="C144" s="111" t="s">
        <v>34</v>
      </c>
      <c r="D144" s="42">
        <v>0</v>
      </c>
      <c r="E144" s="42">
        <v>0</v>
      </c>
      <c r="F144" s="42">
        <v>0</v>
      </c>
      <c r="G144" s="42">
        <v>0</v>
      </c>
      <c r="H144" s="34">
        <v>0</v>
      </c>
      <c r="I144" s="42">
        <v>0</v>
      </c>
      <c r="J144" s="42">
        <v>0</v>
      </c>
      <c r="K144" s="42">
        <v>0</v>
      </c>
      <c r="L144" s="42">
        <v>0</v>
      </c>
      <c r="M144" s="42">
        <v>0</v>
      </c>
      <c r="N144" s="42">
        <v>0</v>
      </c>
      <c r="O144" s="42">
        <v>0</v>
      </c>
      <c r="P144" s="137">
        <f t="shared" si="4"/>
        <v>0</v>
      </c>
      <c r="Q144" s="214"/>
      <c r="R144" s="214"/>
      <c r="S144" s="223"/>
      <c r="T144" s="223"/>
      <c r="U144" s="223"/>
      <c r="V144" s="223"/>
      <c r="W144" s="275"/>
      <c r="X144" s="203"/>
      <c r="Y144" s="275"/>
      <c r="Z144" s="251"/>
      <c r="AA144" s="203"/>
      <c r="AB144" s="227"/>
    </row>
    <row r="145" spans="1:28" ht="16.5" customHeight="1">
      <c r="A145" s="201"/>
      <c r="B145" s="217" t="s">
        <v>50</v>
      </c>
      <c r="C145" s="112" t="s">
        <v>21</v>
      </c>
      <c r="D145" s="46">
        <v>0</v>
      </c>
      <c r="E145" s="46">
        <v>0</v>
      </c>
      <c r="F145" s="46">
        <v>0</v>
      </c>
      <c r="G145" s="46">
        <v>0</v>
      </c>
      <c r="H145" s="38">
        <v>0</v>
      </c>
      <c r="I145" s="46">
        <v>0</v>
      </c>
      <c r="J145" s="46">
        <v>0</v>
      </c>
      <c r="K145" s="46">
        <v>0</v>
      </c>
      <c r="L145" s="46">
        <v>0</v>
      </c>
      <c r="M145" s="47">
        <v>0</v>
      </c>
      <c r="N145" s="47">
        <v>0</v>
      </c>
      <c r="O145" s="47">
        <v>0</v>
      </c>
      <c r="P145" s="49">
        <f t="shared" si="4"/>
        <v>0</v>
      </c>
      <c r="Q145" s="213">
        <f>P145+P146+P147</f>
        <v>0</v>
      </c>
      <c r="R145" s="214"/>
      <c r="S145" s="213">
        <v>0</v>
      </c>
      <c r="T145" s="213">
        <v>40</v>
      </c>
      <c r="U145" s="213">
        <v>0</v>
      </c>
      <c r="V145" s="213">
        <v>0</v>
      </c>
      <c r="W145" s="203">
        <v>0</v>
      </c>
      <c r="X145" s="203">
        <v>0</v>
      </c>
      <c r="Y145" s="203">
        <v>0</v>
      </c>
      <c r="Z145" s="228">
        <v>0</v>
      </c>
      <c r="AA145" s="203">
        <v>0</v>
      </c>
      <c r="AB145" s="227">
        <v>0</v>
      </c>
    </row>
    <row r="146" spans="1:28" ht="16.5" customHeight="1">
      <c r="A146" s="201"/>
      <c r="B146" s="218"/>
      <c r="C146" s="108" t="s">
        <v>33</v>
      </c>
      <c r="D146" s="30">
        <v>0</v>
      </c>
      <c r="E146" s="30">
        <v>0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1">
        <v>0</v>
      </c>
      <c r="N146" s="31">
        <v>0</v>
      </c>
      <c r="O146" s="31">
        <v>0</v>
      </c>
      <c r="P146" s="33">
        <f t="shared" si="4"/>
        <v>0</v>
      </c>
      <c r="Q146" s="214"/>
      <c r="R146" s="214"/>
      <c r="S146" s="214"/>
      <c r="T146" s="214"/>
      <c r="U146" s="214"/>
      <c r="V146" s="214"/>
      <c r="W146" s="203"/>
      <c r="X146" s="203"/>
      <c r="Y146" s="203"/>
      <c r="Z146" s="228"/>
      <c r="AA146" s="203"/>
      <c r="AB146" s="227"/>
    </row>
    <row r="147" spans="1:28" ht="16.5" customHeight="1">
      <c r="A147" s="201"/>
      <c r="B147" s="221"/>
      <c r="C147" s="109" t="s">
        <v>34</v>
      </c>
      <c r="D147" s="34">
        <v>0</v>
      </c>
      <c r="E147" s="34">
        <v>0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42">
        <v>0</v>
      </c>
      <c r="M147" s="43">
        <v>0</v>
      </c>
      <c r="N147" s="43">
        <v>0</v>
      </c>
      <c r="O147" s="43">
        <v>0</v>
      </c>
      <c r="P147" s="37">
        <f t="shared" si="4"/>
        <v>0</v>
      </c>
      <c r="Q147" s="214"/>
      <c r="R147" s="214"/>
      <c r="S147" s="223"/>
      <c r="T147" s="223"/>
      <c r="U147" s="223"/>
      <c r="V147" s="223"/>
      <c r="W147" s="203"/>
      <c r="X147" s="203"/>
      <c r="Y147" s="203"/>
      <c r="Z147" s="228"/>
      <c r="AA147" s="203"/>
      <c r="AB147" s="227"/>
    </row>
    <row r="148" spans="1:28" ht="16.5" customHeight="1">
      <c r="A148" s="201"/>
      <c r="B148" s="277" t="s">
        <v>51</v>
      </c>
      <c r="C148" s="110" t="s">
        <v>21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46">
        <v>0</v>
      </c>
      <c r="M148" s="47">
        <v>0</v>
      </c>
      <c r="N148" s="47">
        <v>0</v>
      </c>
      <c r="O148" s="47">
        <v>0</v>
      </c>
      <c r="P148" s="41">
        <f t="shared" si="4"/>
        <v>0</v>
      </c>
      <c r="Q148" s="213">
        <f>P148+P149+P150</f>
        <v>60</v>
      </c>
      <c r="R148" s="214"/>
      <c r="S148" s="213">
        <v>0</v>
      </c>
      <c r="T148" s="213">
        <v>0</v>
      </c>
      <c r="U148" s="214">
        <v>58</v>
      </c>
      <c r="V148" s="213">
        <v>52</v>
      </c>
      <c r="W148" s="203">
        <v>0</v>
      </c>
      <c r="X148" s="203">
        <v>0</v>
      </c>
      <c r="Y148" s="203">
        <v>0</v>
      </c>
      <c r="Z148" s="203">
        <v>0</v>
      </c>
      <c r="AA148" s="203">
        <v>0</v>
      </c>
      <c r="AB148" s="227">
        <v>0</v>
      </c>
    </row>
    <row r="149" spans="1:28" ht="16.5" customHeight="1">
      <c r="A149" s="201"/>
      <c r="B149" s="218"/>
      <c r="C149" s="108" t="s">
        <v>33</v>
      </c>
      <c r="D149" s="30">
        <v>0</v>
      </c>
      <c r="E149" s="30">
        <v>0</v>
      </c>
      <c r="F149" s="30">
        <v>28</v>
      </c>
      <c r="G149" s="30">
        <v>32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1">
        <v>0</v>
      </c>
      <c r="N149" s="31">
        <v>0</v>
      </c>
      <c r="O149" s="31">
        <v>0</v>
      </c>
      <c r="P149" s="33">
        <f t="shared" si="4"/>
        <v>60</v>
      </c>
      <c r="Q149" s="214"/>
      <c r="R149" s="214"/>
      <c r="S149" s="214"/>
      <c r="T149" s="214"/>
      <c r="U149" s="214"/>
      <c r="V149" s="214"/>
      <c r="W149" s="203"/>
      <c r="X149" s="203"/>
      <c r="Y149" s="203"/>
      <c r="Z149" s="203"/>
      <c r="AA149" s="203"/>
      <c r="AB149" s="227"/>
    </row>
    <row r="150" spans="1:28" ht="16.5" customHeight="1" thickBot="1">
      <c r="A150" s="202"/>
      <c r="B150" s="219"/>
      <c r="C150" s="111" t="s">
        <v>34</v>
      </c>
      <c r="D150" s="42">
        <v>0</v>
      </c>
      <c r="E150" s="42">
        <v>0</v>
      </c>
      <c r="F150" s="42">
        <v>0</v>
      </c>
      <c r="G150" s="42">
        <v>0</v>
      </c>
      <c r="H150" s="79">
        <v>0</v>
      </c>
      <c r="I150" s="42">
        <v>0</v>
      </c>
      <c r="J150" s="42">
        <v>0</v>
      </c>
      <c r="K150" s="42">
        <v>0</v>
      </c>
      <c r="L150" s="42">
        <v>0</v>
      </c>
      <c r="M150" s="43">
        <v>0</v>
      </c>
      <c r="N150" s="43">
        <v>0</v>
      </c>
      <c r="O150" s="43">
        <v>0</v>
      </c>
      <c r="P150" s="137">
        <f t="shared" si="4"/>
        <v>0</v>
      </c>
      <c r="Q150" s="224"/>
      <c r="R150" s="224"/>
      <c r="S150" s="224"/>
      <c r="T150" s="224"/>
      <c r="U150" s="224"/>
      <c r="V150" s="224"/>
      <c r="W150" s="225"/>
      <c r="X150" s="225"/>
      <c r="Y150" s="225"/>
      <c r="Z150" s="225"/>
      <c r="AA150" s="225"/>
      <c r="AB150" s="239"/>
    </row>
    <row r="151" spans="1:28" ht="16.5" customHeight="1">
      <c r="A151" s="206" t="s">
        <v>53</v>
      </c>
      <c r="B151" s="220" t="s">
        <v>54</v>
      </c>
      <c r="C151" s="107" t="s">
        <v>21</v>
      </c>
      <c r="D151" s="26">
        <v>2</v>
      </c>
      <c r="E151" s="26">
        <v>0</v>
      </c>
      <c r="F151" s="26">
        <v>8</v>
      </c>
      <c r="G151" s="26">
        <v>0</v>
      </c>
      <c r="H151" s="26">
        <v>0</v>
      </c>
      <c r="I151" s="26">
        <v>0</v>
      </c>
      <c r="J151" s="26">
        <v>0</v>
      </c>
      <c r="K151" s="26">
        <v>0</v>
      </c>
      <c r="L151" s="26">
        <v>0</v>
      </c>
      <c r="M151" s="26">
        <v>0</v>
      </c>
      <c r="N151" s="26">
        <v>0</v>
      </c>
      <c r="O151" s="26">
        <v>0</v>
      </c>
      <c r="P151" s="87">
        <f t="shared" si="4"/>
        <v>10</v>
      </c>
      <c r="Q151" s="222">
        <f>P151+P152+P153</f>
        <v>1420</v>
      </c>
      <c r="R151" s="222">
        <f>SUM(Q151:Q159)</f>
        <v>3379</v>
      </c>
      <c r="S151" s="214">
        <v>611</v>
      </c>
      <c r="T151" s="214">
        <v>160</v>
      </c>
      <c r="U151" s="214">
        <v>451</v>
      </c>
      <c r="V151" s="214">
        <v>213</v>
      </c>
      <c r="W151" s="246">
        <v>1344</v>
      </c>
      <c r="X151" s="216">
        <v>170</v>
      </c>
      <c r="Y151" s="237">
        <v>47</v>
      </c>
      <c r="Z151" s="274">
        <v>187</v>
      </c>
      <c r="AA151" s="230">
        <v>40</v>
      </c>
      <c r="AB151" s="233">
        <v>0</v>
      </c>
    </row>
    <row r="152" spans="1:28" ht="16.5" customHeight="1">
      <c r="A152" s="201"/>
      <c r="B152" s="218"/>
      <c r="C152" s="108" t="s">
        <v>33</v>
      </c>
      <c r="D152" s="75">
        <v>36</v>
      </c>
      <c r="E152" s="30">
        <v>0</v>
      </c>
      <c r="F152" s="30">
        <v>877</v>
      </c>
      <c r="G152" s="30">
        <v>52</v>
      </c>
      <c r="H152" s="30">
        <v>13</v>
      </c>
      <c r="I152" s="30">
        <v>21</v>
      </c>
      <c r="J152" s="30">
        <v>0</v>
      </c>
      <c r="K152" s="30">
        <v>32</v>
      </c>
      <c r="L152" s="30">
        <v>177</v>
      </c>
      <c r="M152" s="30">
        <v>106</v>
      </c>
      <c r="N152" s="30">
        <v>0</v>
      </c>
      <c r="O152" s="30">
        <v>96</v>
      </c>
      <c r="P152" s="37">
        <f t="shared" si="4"/>
        <v>1410</v>
      </c>
      <c r="Q152" s="214"/>
      <c r="R152" s="214"/>
      <c r="S152" s="214"/>
      <c r="T152" s="214"/>
      <c r="U152" s="214"/>
      <c r="V152" s="214"/>
      <c r="W152" s="246"/>
      <c r="X152" s="216"/>
      <c r="Y152" s="237"/>
      <c r="Z152" s="251"/>
      <c r="AA152" s="230"/>
      <c r="AB152" s="233"/>
    </row>
    <row r="153" spans="1:28" ht="16.5" customHeight="1">
      <c r="A153" s="201"/>
      <c r="B153" s="221"/>
      <c r="C153" s="111" t="s">
        <v>34</v>
      </c>
      <c r="D153" s="78">
        <v>0</v>
      </c>
      <c r="E153" s="42">
        <v>0</v>
      </c>
      <c r="F153" s="78">
        <v>0</v>
      </c>
      <c r="G153" s="78">
        <v>0</v>
      </c>
      <c r="H153" s="78">
        <v>0</v>
      </c>
      <c r="I153" s="42">
        <v>0</v>
      </c>
      <c r="J153" s="42">
        <v>0</v>
      </c>
      <c r="K153" s="42">
        <v>0</v>
      </c>
      <c r="L153" s="42">
        <v>0</v>
      </c>
      <c r="M153" s="42">
        <v>0</v>
      </c>
      <c r="N153" s="42">
        <v>0</v>
      </c>
      <c r="O153" s="42">
        <v>0</v>
      </c>
      <c r="P153" s="37">
        <f t="shared" si="4"/>
        <v>0</v>
      </c>
      <c r="Q153" s="223"/>
      <c r="R153" s="214"/>
      <c r="S153" s="223"/>
      <c r="T153" s="223"/>
      <c r="U153" s="223"/>
      <c r="V153" s="223"/>
      <c r="W153" s="261"/>
      <c r="X153" s="271"/>
      <c r="Y153" s="256"/>
      <c r="Z153" s="251"/>
      <c r="AA153" s="257"/>
      <c r="AB153" s="235"/>
    </row>
    <row r="154" spans="1:28" ht="16.5" customHeight="1">
      <c r="A154" s="201"/>
      <c r="B154" s="217" t="s">
        <v>82</v>
      </c>
      <c r="C154" s="112" t="s">
        <v>21</v>
      </c>
      <c r="D154" s="79">
        <v>0</v>
      </c>
      <c r="E154" s="46">
        <v>0</v>
      </c>
      <c r="F154" s="79">
        <v>0</v>
      </c>
      <c r="G154" s="79">
        <v>15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22</v>
      </c>
      <c r="O154" s="46">
        <v>0</v>
      </c>
      <c r="P154" s="182">
        <f t="shared" si="4"/>
        <v>37</v>
      </c>
      <c r="Q154" s="213">
        <f>P154+P155+P156</f>
        <v>1626</v>
      </c>
      <c r="R154" s="214"/>
      <c r="S154" s="213">
        <v>264</v>
      </c>
      <c r="T154" s="213">
        <v>2015</v>
      </c>
      <c r="U154" s="213">
        <v>125</v>
      </c>
      <c r="V154" s="213">
        <v>181</v>
      </c>
      <c r="W154" s="255">
        <v>35</v>
      </c>
      <c r="X154" s="215">
        <v>40</v>
      </c>
      <c r="Y154" s="236">
        <v>67</v>
      </c>
      <c r="Z154" s="251">
        <v>0</v>
      </c>
      <c r="AA154" s="229">
        <v>0</v>
      </c>
      <c r="AB154" s="232">
        <v>0</v>
      </c>
    </row>
    <row r="155" spans="1:28" ht="16.5" customHeight="1">
      <c r="A155" s="201"/>
      <c r="B155" s="218"/>
      <c r="C155" s="108" t="s">
        <v>33</v>
      </c>
      <c r="D155" s="30">
        <v>0</v>
      </c>
      <c r="E155" s="30">
        <v>0</v>
      </c>
      <c r="F155" s="30">
        <v>60</v>
      </c>
      <c r="G155" s="30">
        <v>414</v>
      </c>
      <c r="H155" s="30">
        <v>324</v>
      </c>
      <c r="I155" s="30">
        <v>0</v>
      </c>
      <c r="J155" s="30">
        <v>0</v>
      </c>
      <c r="K155" s="30">
        <v>40</v>
      </c>
      <c r="L155" s="30">
        <v>16</v>
      </c>
      <c r="M155" s="30">
        <v>47</v>
      </c>
      <c r="N155" s="30">
        <v>688</v>
      </c>
      <c r="O155" s="30">
        <v>0</v>
      </c>
      <c r="P155" s="88">
        <f t="shared" si="4"/>
        <v>1589</v>
      </c>
      <c r="Q155" s="214"/>
      <c r="R155" s="214"/>
      <c r="S155" s="214"/>
      <c r="T155" s="214"/>
      <c r="U155" s="214"/>
      <c r="V155" s="214"/>
      <c r="W155" s="246"/>
      <c r="X155" s="216"/>
      <c r="Y155" s="237"/>
      <c r="Z155" s="251"/>
      <c r="AA155" s="230"/>
      <c r="AB155" s="233"/>
    </row>
    <row r="156" spans="1:28" ht="16.5" customHeight="1">
      <c r="A156" s="201"/>
      <c r="B156" s="221"/>
      <c r="C156" s="108" t="s">
        <v>34</v>
      </c>
      <c r="D156" s="30">
        <v>0</v>
      </c>
      <c r="E156" s="76">
        <v>0</v>
      </c>
      <c r="F156" s="34">
        <v>0</v>
      </c>
      <c r="G156" s="34">
        <v>0</v>
      </c>
      <c r="H156" s="34">
        <v>0</v>
      </c>
      <c r="I156" s="76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181">
        <f t="shared" si="4"/>
        <v>0</v>
      </c>
      <c r="Q156" s="223"/>
      <c r="R156" s="214"/>
      <c r="S156" s="223"/>
      <c r="T156" s="223"/>
      <c r="U156" s="223"/>
      <c r="V156" s="223"/>
      <c r="W156" s="246"/>
      <c r="X156" s="216"/>
      <c r="Y156" s="237"/>
      <c r="Z156" s="251"/>
      <c r="AA156" s="230"/>
      <c r="AB156" s="233"/>
    </row>
    <row r="157" spans="1:28" ht="16.5" customHeight="1">
      <c r="A157" s="201"/>
      <c r="B157" s="217" t="s">
        <v>126</v>
      </c>
      <c r="C157" s="112" t="s">
        <v>21</v>
      </c>
      <c r="D157" s="30">
        <v>0</v>
      </c>
      <c r="E157" s="76">
        <v>0</v>
      </c>
      <c r="F157" s="30">
        <v>0</v>
      </c>
      <c r="G157" s="30">
        <v>0</v>
      </c>
      <c r="H157" s="30">
        <v>0</v>
      </c>
      <c r="I157" s="76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182">
        <f t="shared" si="4"/>
        <v>0</v>
      </c>
      <c r="Q157" s="214">
        <f>P157+P158+P159</f>
        <v>333</v>
      </c>
      <c r="R157" s="214"/>
      <c r="S157" s="213">
        <v>18</v>
      </c>
      <c r="T157" s="213">
        <v>70</v>
      </c>
      <c r="U157" s="214">
        <v>0</v>
      </c>
      <c r="V157" s="214">
        <v>32</v>
      </c>
      <c r="W157" s="246"/>
      <c r="X157" s="216"/>
      <c r="Y157" s="237"/>
      <c r="Z157" s="251"/>
      <c r="AA157" s="230"/>
      <c r="AB157" s="233"/>
    </row>
    <row r="158" spans="1:28" ht="16.5" customHeight="1">
      <c r="A158" s="201"/>
      <c r="B158" s="218"/>
      <c r="C158" s="108" t="s">
        <v>33</v>
      </c>
      <c r="D158" s="125">
        <v>122</v>
      </c>
      <c r="E158" s="34">
        <v>0</v>
      </c>
      <c r="F158" s="125">
        <v>142</v>
      </c>
      <c r="G158" s="125">
        <v>9</v>
      </c>
      <c r="H158" s="156">
        <v>12</v>
      </c>
      <c r="I158" s="34">
        <v>8</v>
      </c>
      <c r="J158" s="34">
        <v>0</v>
      </c>
      <c r="K158" s="34">
        <v>0</v>
      </c>
      <c r="L158" s="34">
        <v>0</v>
      </c>
      <c r="M158" s="34">
        <v>40</v>
      </c>
      <c r="N158" s="34">
        <v>0</v>
      </c>
      <c r="O158" s="34">
        <v>0</v>
      </c>
      <c r="P158" s="88">
        <f t="shared" si="4"/>
        <v>333</v>
      </c>
      <c r="Q158" s="214"/>
      <c r="R158" s="214"/>
      <c r="S158" s="214"/>
      <c r="T158" s="214"/>
      <c r="U158" s="214"/>
      <c r="V158" s="214"/>
      <c r="W158" s="246"/>
      <c r="X158" s="216"/>
      <c r="Y158" s="237"/>
      <c r="Z158" s="251"/>
      <c r="AA158" s="230"/>
      <c r="AB158" s="233"/>
    </row>
    <row r="159" spans="1:28" ht="16.5" customHeight="1" thickBot="1">
      <c r="A159" s="202"/>
      <c r="B159" s="219"/>
      <c r="C159" s="109" t="s">
        <v>34</v>
      </c>
      <c r="D159" s="80">
        <v>0</v>
      </c>
      <c r="E159" s="34">
        <v>0</v>
      </c>
      <c r="F159" s="80">
        <v>0</v>
      </c>
      <c r="G159" s="80">
        <v>0</v>
      </c>
      <c r="H159" s="34">
        <v>0</v>
      </c>
      <c r="I159" s="34">
        <v>0</v>
      </c>
      <c r="J159" s="50">
        <v>0</v>
      </c>
      <c r="K159" s="50">
        <v>0</v>
      </c>
      <c r="L159" s="50">
        <v>0</v>
      </c>
      <c r="M159" s="34">
        <v>0</v>
      </c>
      <c r="N159" s="34">
        <v>0</v>
      </c>
      <c r="O159" s="34">
        <v>0</v>
      </c>
      <c r="P159" s="183">
        <f t="shared" si="4"/>
        <v>0</v>
      </c>
      <c r="Q159" s="224"/>
      <c r="R159" s="224"/>
      <c r="S159" s="223"/>
      <c r="T159" s="223"/>
      <c r="U159" s="224"/>
      <c r="V159" s="224"/>
      <c r="W159" s="247"/>
      <c r="X159" s="268"/>
      <c r="Y159" s="238"/>
      <c r="Z159" s="273"/>
      <c r="AA159" s="231"/>
      <c r="AB159" s="234"/>
    </row>
    <row r="160" spans="1:28" ht="16.5" customHeight="1">
      <c r="A160" s="206" t="s">
        <v>99</v>
      </c>
      <c r="B160" s="220" t="s">
        <v>44</v>
      </c>
      <c r="C160" s="107" t="s">
        <v>21</v>
      </c>
      <c r="D160" s="26">
        <v>0</v>
      </c>
      <c r="E160" s="26">
        <v>0</v>
      </c>
      <c r="F160" s="26">
        <v>0</v>
      </c>
      <c r="G160" s="26">
        <v>0</v>
      </c>
      <c r="H160" s="26">
        <v>0</v>
      </c>
      <c r="I160" s="26">
        <v>0</v>
      </c>
      <c r="J160" s="46">
        <v>0</v>
      </c>
      <c r="K160" s="46">
        <v>0</v>
      </c>
      <c r="L160" s="46">
        <v>0</v>
      </c>
      <c r="M160" s="27">
        <v>0</v>
      </c>
      <c r="N160" s="27">
        <v>0</v>
      </c>
      <c r="O160" s="27">
        <v>0</v>
      </c>
      <c r="P160" s="49">
        <f t="shared" si="4"/>
        <v>0</v>
      </c>
      <c r="Q160" s="222">
        <f>P160+P161+P162</f>
        <v>38</v>
      </c>
      <c r="R160" s="222">
        <f>SUM(Q160:Q168)</f>
        <v>38</v>
      </c>
      <c r="S160" s="222">
        <v>42</v>
      </c>
      <c r="T160" s="222">
        <v>0</v>
      </c>
      <c r="U160" s="212">
        <v>0</v>
      </c>
      <c r="V160" s="211">
        <v>0</v>
      </c>
      <c r="W160" s="211">
        <v>0</v>
      </c>
      <c r="X160" s="211">
        <v>0</v>
      </c>
      <c r="Y160" s="211">
        <v>0</v>
      </c>
      <c r="Z160" s="204">
        <v>0</v>
      </c>
      <c r="AA160" s="240">
        <v>0</v>
      </c>
      <c r="AB160" s="241">
        <v>0</v>
      </c>
    </row>
    <row r="161" spans="1:28" ht="16.5" customHeight="1">
      <c r="A161" s="201"/>
      <c r="B161" s="218"/>
      <c r="C161" s="108" t="s">
        <v>33</v>
      </c>
      <c r="D161" s="30">
        <v>0</v>
      </c>
      <c r="E161" s="30">
        <v>0</v>
      </c>
      <c r="F161" s="30">
        <v>0</v>
      </c>
      <c r="G161" s="30">
        <v>38</v>
      </c>
      <c r="H161" s="34">
        <v>0</v>
      </c>
      <c r="I161" s="30">
        <v>0</v>
      </c>
      <c r="J161" s="30">
        <v>0</v>
      </c>
      <c r="K161" s="30">
        <v>0</v>
      </c>
      <c r="L161" s="30">
        <v>0</v>
      </c>
      <c r="M161" s="31">
        <v>0</v>
      </c>
      <c r="N161" s="31">
        <v>0</v>
      </c>
      <c r="O161" s="31">
        <v>0</v>
      </c>
      <c r="P161" s="33">
        <f t="shared" si="4"/>
        <v>38</v>
      </c>
      <c r="Q161" s="214"/>
      <c r="R161" s="214"/>
      <c r="S161" s="214"/>
      <c r="T161" s="214"/>
      <c r="U161" s="203"/>
      <c r="V161" s="211"/>
      <c r="W161" s="211"/>
      <c r="X161" s="211"/>
      <c r="Y161" s="211"/>
      <c r="Z161" s="205"/>
      <c r="AA161" s="230"/>
      <c r="AB161" s="233"/>
    </row>
    <row r="162" spans="1:28" ht="16.5" customHeight="1">
      <c r="A162" s="201"/>
      <c r="B162" s="221"/>
      <c r="C162" s="109" t="s">
        <v>34</v>
      </c>
      <c r="D162" s="34">
        <v>0</v>
      </c>
      <c r="E162" s="34">
        <v>0</v>
      </c>
      <c r="F162" s="34">
        <v>0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42">
        <v>0</v>
      </c>
      <c r="M162" s="43">
        <v>0</v>
      </c>
      <c r="N162" s="43">
        <v>0</v>
      </c>
      <c r="O162" s="43">
        <v>0</v>
      </c>
      <c r="P162" s="137">
        <f t="shared" si="4"/>
        <v>0</v>
      </c>
      <c r="Q162" s="223"/>
      <c r="R162" s="214"/>
      <c r="S162" s="223"/>
      <c r="T162" s="223"/>
      <c r="U162" s="203"/>
      <c r="V162" s="211"/>
      <c r="W162" s="211"/>
      <c r="X162" s="211"/>
      <c r="Y162" s="211"/>
      <c r="Z162" s="205"/>
      <c r="AA162" s="257"/>
      <c r="AB162" s="235"/>
    </row>
    <row r="163" spans="1:28" ht="16.5" customHeight="1">
      <c r="A163" s="201"/>
      <c r="B163" s="217" t="s">
        <v>45</v>
      </c>
      <c r="C163" s="110" t="s">
        <v>21</v>
      </c>
      <c r="D163" s="38">
        <v>0</v>
      </c>
      <c r="E163" s="38">
        <v>0</v>
      </c>
      <c r="F163" s="38">
        <v>0</v>
      </c>
      <c r="G163" s="38">
        <v>0</v>
      </c>
      <c r="H163" s="38">
        <v>0</v>
      </c>
      <c r="I163" s="38">
        <v>0</v>
      </c>
      <c r="J163" s="38">
        <v>0</v>
      </c>
      <c r="K163" s="38">
        <v>0</v>
      </c>
      <c r="L163" s="46">
        <v>0</v>
      </c>
      <c r="M163" s="47">
        <v>0</v>
      </c>
      <c r="N163" s="47">
        <v>0</v>
      </c>
      <c r="O163" s="47">
        <v>0</v>
      </c>
      <c r="P163" s="49">
        <f t="shared" si="4"/>
        <v>0</v>
      </c>
      <c r="Q163" s="213">
        <f>P163+P164+P165</f>
        <v>0</v>
      </c>
      <c r="R163" s="214"/>
      <c r="S163" s="213">
        <v>0</v>
      </c>
      <c r="T163" s="213">
        <v>0</v>
      </c>
      <c r="U163" s="203">
        <v>0</v>
      </c>
      <c r="V163" s="211">
        <v>0</v>
      </c>
      <c r="W163" s="211">
        <v>0</v>
      </c>
      <c r="X163" s="211">
        <v>0</v>
      </c>
      <c r="Y163" s="211">
        <v>0</v>
      </c>
      <c r="Z163" s="205">
        <v>0</v>
      </c>
      <c r="AA163" s="229">
        <v>0</v>
      </c>
      <c r="AB163" s="232">
        <v>0</v>
      </c>
    </row>
    <row r="164" spans="1:28" ht="16.5" customHeight="1">
      <c r="A164" s="201"/>
      <c r="B164" s="218"/>
      <c r="C164" s="108" t="s">
        <v>33</v>
      </c>
      <c r="D164" s="30">
        <v>0</v>
      </c>
      <c r="E164" s="30">
        <v>0</v>
      </c>
      <c r="F164" s="30">
        <v>0</v>
      </c>
      <c r="G164" s="30">
        <v>0</v>
      </c>
      <c r="H164" s="34">
        <v>0</v>
      </c>
      <c r="I164" s="30">
        <v>0</v>
      </c>
      <c r="J164" s="30">
        <v>0</v>
      </c>
      <c r="K164" s="30">
        <v>0</v>
      </c>
      <c r="L164" s="30">
        <v>0</v>
      </c>
      <c r="M164" s="47">
        <v>0</v>
      </c>
      <c r="N164" s="31">
        <v>0</v>
      </c>
      <c r="O164" s="31">
        <v>0</v>
      </c>
      <c r="P164" s="33">
        <f t="shared" si="4"/>
        <v>0</v>
      </c>
      <c r="Q164" s="214"/>
      <c r="R164" s="214"/>
      <c r="S164" s="214"/>
      <c r="T164" s="214"/>
      <c r="U164" s="203"/>
      <c r="V164" s="211"/>
      <c r="W164" s="211"/>
      <c r="X164" s="211"/>
      <c r="Y164" s="211"/>
      <c r="Z164" s="205"/>
      <c r="AA164" s="230"/>
      <c r="AB164" s="233"/>
    </row>
    <row r="165" spans="1:28" ht="16.5" customHeight="1">
      <c r="A165" s="201"/>
      <c r="B165" s="221"/>
      <c r="C165" s="111" t="s">
        <v>34</v>
      </c>
      <c r="D165" s="42">
        <v>0</v>
      </c>
      <c r="E165" s="42">
        <v>0</v>
      </c>
      <c r="F165" s="42">
        <v>0</v>
      </c>
      <c r="G165" s="42">
        <v>0</v>
      </c>
      <c r="H165" s="34">
        <v>0</v>
      </c>
      <c r="I165" s="42">
        <v>0</v>
      </c>
      <c r="J165" s="42">
        <v>0</v>
      </c>
      <c r="K165" s="42">
        <v>0</v>
      </c>
      <c r="L165" s="42">
        <v>0</v>
      </c>
      <c r="M165" s="43">
        <v>0</v>
      </c>
      <c r="N165" s="43">
        <v>0</v>
      </c>
      <c r="O165" s="43">
        <v>0</v>
      </c>
      <c r="P165" s="137">
        <f t="shared" si="4"/>
        <v>0</v>
      </c>
      <c r="Q165" s="223"/>
      <c r="R165" s="214"/>
      <c r="S165" s="223"/>
      <c r="T165" s="223"/>
      <c r="U165" s="203"/>
      <c r="V165" s="211"/>
      <c r="W165" s="211"/>
      <c r="X165" s="211"/>
      <c r="Y165" s="211"/>
      <c r="Z165" s="205"/>
      <c r="AA165" s="257"/>
      <c r="AB165" s="235"/>
    </row>
    <row r="166" spans="1:28" ht="16.5" customHeight="1">
      <c r="A166" s="201"/>
      <c r="B166" s="217" t="s">
        <v>46</v>
      </c>
      <c r="C166" s="112" t="s">
        <v>21</v>
      </c>
      <c r="D166" s="46">
        <v>0</v>
      </c>
      <c r="E166" s="46">
        <v>0</v>
      </c>
      <c r="F166" s="46">
        <v>0</v>
      </c>
      <c r="G166" s="46">
        <v>0</v>
      </c>
      <c r="H166" s="38">
        <v>0</v>
      </c>
      <c r="I166" s="46">
        <v>0</v>
      </c>
      <c r="J166" s="46">
        <v>0</v>
      </c>
      <c r="K166" s="46">
        <v>0</v>
      </c>
      <c r="L166" s="46">
        <v>0</v>
      </c>
      <c r="M166" s="47">
        <v>0</v>
      </c>
      <c r="N166" s="47">
        <v>0</v>
      </c>
      <c r="O166" s="47">
        <v>0</v>
      </c>
      <c r="P166" s="49">
        <f t="shared" si="4"/>
        <v>0</v>
      </c>
      <c r="Q166" s="213">
        <f>P166+P167+P168</f>
        <v>0</v>
      </c>
      <c r="R166" s="214"/>
      <c r="S166" s="214">
        <v>0</v>
      </c>
      <c r="T166" s="214">
        <v>0</v>
      </c>
      <c r="U166" s="203">
        <v>0</v>
      </c>
      <c r="V166" s="203">
        <v>0</v>
      </c>
      <c r="W166" s="211">
        <v>0</v>
      </c>
      <c r="X166" s="211">
        <v>0</v>
      </c>
      <c r="Y166" s="211">
        <v>0</v>
      </c>
      <c r="Z166" s="251">
        <v>0</v>
      </c>
      <c r="AA166" s="229">
        <v>0</v>
      </c>
      <c r="AB166" s="232">
        <v>0</v>
      </c>
    </row>
    <row r="167" spans="1:28" ht="16.5" customHeight="1">
      <c r="A167" s="201"/>
      <c r="B167" s="218"/>
      <c r="C167" s="108" t="s">
        <v>33</v>
      </c>
      <c r="D167" s="30">
        <v>0</v>
      </c>
      <c r="E167" s="30">
        <v>0</v>
      </c>
      <c r="F167" s="30">
        <v>0</v>
      </c>
      <c r="G167" s="30">
        <v>0</v>
      </c>
      <c r="H167" s="34">
        <v>0</v>
      </c>
      <c r="I167" s="30">
        <v>0</v>
      </c>
      <c r="J167" s="30">
        <v>0</v>
      </c>
      <c r="K167" s="30">
        <v>0</v>
      </c>
      <c r="L167" s="30">
        <v>0</v>
      </c>
      <c r="M167" s="31">
        <v>0</v>
      </c>
      <c r="N167" s="31">
        <v>0</v>
      </c>
      <c r="O167" s="31">
        <v>0</v>
      </c>
      <c r="P167" s="33">
        <f t="shared" si="4"/>
        <v>0</v>
      </c>
      <c r="Q167" s="214"/>
      <c r="R167" s="214"/>
      <c r="S167" s="214"/>
      <c r="T167" s="214"/>
      <c r="U167" s="203"/>
      <c r="V167" s="203"/>
      <c r="W167" s="211"/>
      <c r="X167" s="211"/>
      <c r="Y167" s="211"/>
      <c r="Z167" s="251"/>
      <c r="AA167" s="230"/>
      <c r="AB167" s="233"/>
    </row>
    <row r="168" spans="1:28" ht="16.5" customHeight="1" thickBot="1">
      <c r="A168" s="202"/>
      <c r="B168" s="219"/>
      <c r="C168" s="113" t="s">
        <v>34</v>
      </c>
      <c r="D168" s="50">
        <v>0</v>
      </c>
      <c r="E168" s="50">
        <v>0</v>
      </c>
      <c r="F168" s="50">
        <v>0</v>
      </c>
      <c r="G168" s="50">
        <v>0</v>
      </c>
      <c r="H168" s="34">
        <v>0</v>
      </c>
      <c r="I168" s="50">
        <v>0</v>
      </c>
      <c r="J168" s="50">
        <v>0</v>
      </c>
      <c r="K168" s="50">
        <v>0</v>
      </c>
      <c r="L168" s="50">
        <v>0</v>
      </c>
      <c r="M168" s="51">
        <v>0</v>
      </c>
      <c r="N168" s="51">
        <v>0</v>
      </c>
      <c r="O168" s="51">
        <v>0</v>
      </c>
      <c r="P168" s="89">
        <f t="shared" si="4"/>
        <v>0</v>
      </c>
      <c r="Q168" s="224"/>
      <c r="R168" s="224"/>
      <c r="S168" s="224"/>
      <c r="T168" s="224"/>
      <c r="U168" s="225"/>
      <c r="V168" s="225"/>
      <c r="W168" s="236"/>
      <c r="X168" s="236"/>
      <c r="Y168" s="236"/>
      <c r="Z168" s="273"/>
      <c r="AA168" s="230"/>
      <c r="AB168" s="233"/>
    </row>
    <row r="169" spans="1:28" ht="16.5" customHeight="1">
      <c r="A169" s="206" t="s">
        <v>41</v>
      </c>
      <c r="B169" s="220" t="s">
        <v>42</v>
      </c>
      <c r="C169" s="107" t="s">
        <v>21</v>
      </c>
      <c r="D169" s="74">
        <v>8</v>
      </c>
      <c r="E169" s="74">
        <v>0</v>
      </c>
      <c r="F169" s="74">
        <v>0</v>
      </c>
      <c r="G169" s="74">
        <v>0</v>
      </c>
      <c r="H169" s="74">
        <v>0</v>
      </c>
      <c r="I169" s="74">
        <v>0</v>
      </c>
      <c r="J169" s="74">
        <v>0</v>
      </c>
      <c r="K169" s="74">
        <v>0</v>
      </c>
      <c r="L169" s="74">
        <v>0</v>
      </c>
      <c r="M169" s="74">
        <v>0</v>
      </c>
      <c r="N169" s="74">
        <v>0</v>
      </c>
      <c r="O169" s="74">
        <v>0</v>
      </c>
      <c r="P169" s="87">
        <f t="shared" si="4"/>
        <v>8</v>
      </c>
      <c r="Q169" s="222">
        <f>P169+P170+P171</f>
        <v>287</v>
      </c>
      <c r="R169" s="222">
        <f>SUM(Q169:Q180)</f>
        <v>2318</v>
      </c>
      <c r="S169" s="213">
        <v>100</v>
      </c>
      <c r="T169" s="213">
        <v>314</v>
      </c>
      <c r="U169" s="222">
        <v>10</v>
      </c>
      <c r="V169" s="222">
        <v>161</v>
      </c>
      <c r="W169" s="245">
        <v>0</v>
      </c>
      <c r="X169" s="272">
        <v>0</v>
      </c>
      <c r="Y169" s="248">
        <v>0</v>
      </c>
      <c r="Z169" s="210">
        <v>16</v>
      </c>
      <c r="AA169" s="270">
        <v>0</v>
      </c>
      <c r="AB169" s="269">
        <v>0</v>
      </c>
    </row>
    <row r="170" spans="1:28" ht="16.5" customHeight="1">
      <c r="A170" s="201"/>
      <c r="B170" s="218"/>
      <c r="C170" s="108" t="s">
        <v>33</v>
      </c>
      <c r="D170" s="75">
        <v>55</v>
      </c>
      <c r="E170" s="75">
        <v>0</v>
      </c>
      <c r="F170" s="75">
        <v>0</v>
      </c>
      <c r="G170" s="75">
        <v>17</v>
      </c>
      <c r="H170" s="75">
        <v>55</v>
      </c>
      <c r="I170" s="75">
        <v>0</v>
      </c>
      <c r="J170" s="75">
        <v>0</v>
      </c>
      <c r="K170" s="75">
        <v>66</v>
      </c>
      <c r="L170" s="75">
        <v>86</v>
      </c>
      <c r="M170" s="75">
        <v>0</v>
      </c>
      <c r="N170" s="75">
        <v>0</v>
      </c>
      <c r="O170" s="75">
        <v>0</v>
      </c>
      <c r="P170" s="37">
        <f t="shared" si="4"/>
        <v>279</v>
      </c>
      <c r="Q170" s="214"/>
      <c r="R170" s="214"/>
      <c r="S170" s="214"/>
      <c r="T170" s="214"/>
      <c r="U170" s="214"/>
      <c r="V170" s="214"/>
      <c r="W170" s="246"/>
      <c r="X170" s="216"/>
      <c r="Y170" s="237"/>
      <c r="Z170" s="211"/>
      <c r="AA170" s="264"/>
      <c r="AB170" s="266"/>
    </row>
    <row r="171" spans="1:28" ht="16.5" customHeight="1">
      <c r="A171" s="201"/>
      <c r="B171" s="221"/>
      <c r="C171" s="111" t="s">
        <v>34</v>
      </c>
      <c r="D171" s="78">
        <v>0</v>
      </c>
      <c r="E171" s="78">
        <v>0</v>
      </c>
      <c r="F171" s="78">
        <v>0</v>
      </c>
      <c r="G171" s="78">
        <v>0</v>
      </c>
      <c r="H171" s="78">
        <v>0</v>
      </c>
      <c r="I171" s="78">
        <v>0</v>
      </c>
      <c r="J171" s="78">
        <v>0</v>
      </c>
      <c r="K171" s="78">
        <v>0</v>
      </c>
      <c r="L171" s="78">
        <v>0</v>
      </c>
      <c r="M171" s="78">
        <v>0</v>
      </c>
      <c r="N171" s="78">
        <v>0</v>
      </c>
      <c r="O171" s="78">
        <v>0</v>
      </c>
      <c r="P171" s="37">
        <f t="shared" si="4"/>
        <v>0</v>
      </c>
      <c r="Q171" s="223"/>
      <c r="R171" s="214"/>
      <c r="S171" s="223"/>
      <c r="T171" s="223"/>
      <c r="U171" s="223"/>
      <c r="V171" s="223"/>
      <c r="W171" s="261"/>
      <c r="X171" s="271"/>
      <c r="Y171" s="256"/>
      <c r="Z171" s="211"/>
      <c r="AA171" s="264"/>
      <c r="AB171" s="266"/>
    </row>
    <row r="172" spans="1:28" ht="16.5" customHeight="1">
      <c r="A172" s="201"/>
      <c r="B172" s="217" t="s">
        <v>43</v>
      </c>
      <c r="C172" s="112" t="s">
        <v>21</v>
      </c>
      <c r="D172" s="79">
        <v>0</v>
      </c>
      <c r="E172" s="79">
        <v>0</v>
      </c>
      <c r="F172" s="79">
        <v>4</v>
      </c>
      <c r="G172" s="79">
        <v>0</v>
      </c>
      <c r="H172" s="46">
        <v>0</v>
      </c>
      <c r="I172" s="79">
        <v>0</v>
      </c>
      <c r="J172" s="79">
        <v>0</v>
      </c>
      <c r="K172" s="79">
        <v>0</v>
      </c>
      <c r="L172" s="46">
        <v>1</v>
      </c>
      <c r="M172" s="47">
        <v>0</v>
      </c>
      <c r="N172" s="47">
        <v>4</v>
      </c>
      <c r="O172" s="47">
        <v>0</v>
      </c>
      <c r="P172" s="136">
        <f t="shared" si="4"/>
        <v>9</v>
      </c>
      <c r="Q172" s="213">
        <f>P172+P173+P174</f>
        <v>1068</v>
      </c>
      <c r="R172" s="214"/>
      <c r="S172" s="213">
        <v>253</v>
      </c>
      <c r="T172" s="213">
        <v>544</v>
      </c>
      <c r="U172" s="213">
        <v>536</v>
      </c>
      <c r="V172" s="213">
        <v>244</v>
      </c>
      <c r="W172" s="255">
        <v>183</v>
      </c>
      <c r="X172" s="215">
        <v>855</v>
      </c>
      <c r="Y172" s="236">
        <v>910</v>
      </c>
      <c r="Z172" s="264">
        <v>485</v>
      </c>
      <c r="AA172" s="264">
        <v>68</v>
      </c>
      <c r="AB172" s="266">
        <v>66</v>
      </c>
    </row>
    <row r="173" spans="1:28" ht="16.5" customHeight="1">
      <c r="A173" s="201"/>
      <c r="B173" s="218"/>
      <c r="C173" s="108" t="s">
        <v>33</v>
      </c>
      <c r="D173" s="75">
        <v>53</v>
      </c>
      <c r="E173" s="75">
        <v>24</v>
      </c>
      <c r="F173" s="46">
        <v>128</v>
      </c>
      <c r="G173" s="46">
        <v>95</v>
      </c>
      <c r="H173" s="46">
        <v>153</v>
      </c>
      <c r="I173" s="75">
        <v>29</v>
      </c>
      <c r="J173" s="75">
        <v>158</v>
      </c>
      <c r="K173" s="75">
        <v>59</v>
      </c>
      <c r="L173" s="30">
        <v>161</v>
      </c>
      <c r="M173" s="31">
        <v>28</v>
      </c>
      <c r="N173" s="31">
        <v>108</v>
      </c>
      <c r="O173" s="31">
        <v>63</v>
      </c>
      <c r="P173" s="33">
        <f t="shared" si="4"/>
        <v>1059</v>
      </c>
      <c r="Q173" s="214"/>
      <c r="R173" s="214"/>
      <c r="S173" s="214"/>
      <c r="T173" s="214"/>
      <c r="U173" s="214"/>
      <c r="V173" s="214"/>
      <c r="W173" s="246"/>
      <c r="X173" s="216"/>
      <c r="Y173" s="237"/>
      <c r="Z173" s="264"/>
      <c r="AA173" s="264"/>
      <c r="AB173" s="266"/>
    </row>
    <row r="174" spans="1:28" ht="16.5" customHeight="1">
      <c r="A174" s="201"/>
      <c r="B174" s="221"/>
      <c r="C174" s="109" t="s">
        <v>34</v>
      </c>
      <c r="D174" s="78">
        <v>0</v>
      </c>
      <c r="E174" s="42">
        <v>0</v>
      </c>
      <c r="F174" s="78">
        <v>0</v>
      </c>
      <c r="G174" s="42">
        <v>0</v>
      </c>
      <c r="H174" s="42">
        <v>0</v>
      </c>
      <c r="I174" s="42">
        <v>0</v>
      </c>
      <c r="J174" s="42">
        <v>0</v>
      </c>
      <c r="K174" s="42">
        <v>0</v>
      </c>
      <c r="L174" s="42">
        <v>0</v>
      </c>
      <c r="M174" s="43">
        <v>0</v>
      </c>
      <c r="N174" s="43">
        <v>0</v>
      </c>
      <c r="O174" s="43">
        <v>0</v>
      </c>
      <c r="P174" s="37">
        <f t="shared" si="4"/>
        <v>0</v>
      </c>
      <c r="Q174" s="223"/>
      <c r="R174" s="214"/>
      <c r="S174" s="223"/>
      <c r="T174" s="223"/>
      <c r="U174" s="223"/>
      <c r="V174" s="223"/>
      <c r="W174" s="261"/>
      <c r="X174" s="271"/>
      <c r="Y174" s="256"/>
      <c r="Z174" s="264"/>
      <c r="AA174" s="264"/>
      <c r="AB174" s="266"/>
    </row>
    <row r="175" spans="1:28" ht="16.5" customHeight="1">
      <c r="A175" s="201"/>
      <c r="B175" s="217" t="s">
        <v>85</v>
      </c>
      <c r="C175" s="110" t="s">
        <v>21</v>
      </c>
      <c r="D175" s="77">
        <v>0</v>
      </c>
      <c r="E175" s="38">
        <v>0</v>
      </c>
      <c r="F175" s="77">
        <v>0</v>
      </c>
      <c r="G175" s="38">
        <v>0</v>
      </c>
      <c r="H175" s="38">
        <v>0</v>
      </c>
      <c r="I175" s="38">
        <v>0</v>
      </c>
      <c r="J175" s="38">
        <v>0</v>
      </c>
      <c r="K175" s="38">
        <v>1</v>
      </c>
      <c r="L175" s="38">
        <v>0</v>
      </c>
      <c r="M175" s="39">
        <v>0</v>
      </c>
      <c r="N175" s="39">
        <v>0</v>
      </c>
      <c r="O175" s="39">
        <v>0</v>
      </c>
      <c r="P175" s="136">
        <f t="shared" si="4"/>
        <v>1</v>
      </c>
      <c r="Q175" s="213">
        <f>P175+P176+P177</f>
        <v>496</v>
      </c>
      <c r="R175" s="214"/>
      <c r="S175" s="213">
        <v>506</v>
      </c>
      <c r="T175" s="213">
        <v>351</v>
      </c>
      <c r="U175" s="213">
        <v>327</v>
      </c>
      <c r="V175" s="213">
        <v>0</v>
      </c>
      <c r="W175" s="255">
        <v>252</v>
      </c>
      <c r="X175" s="215">
        <v>90</v>
      </c>
      <c r="Y175" s="236">
        <v>754</v>
      </c>
      <c r="Z175" s="264">
        <v>177</v>
      </c>
      <c r="AA175" s="264">
        <v>0</v>
      </c>
      <c r="AB175" s="266">
        <v>0</v>
      </c>
    </row>
    <row r="176" spans="1:28" ht="16.5" customHeight="1">
      <c r="A176" s="201"/>
      <c r="B176" s="218"/>
      <c r="C176" s="108" t="s">
        <v>33</v>
      </c>
      <c r="D176" s="79">
        <v>42</v>
      </c>
      <c r="E176" s="46">
        <v>163</v>
      </c>
      <c r="F176" s="79">
        <v>20</v>
      </c>
      <c r="G176" s="46">
        <v>0</v>
      </c>
      <c r="H176" s="46">
        <v>143</v>
      </c>
      <c r="I176" s="46">
        <v>0</v>
      </c>
      <c r="J176" s="46">
        <v>30</v>
      </c>
      <c r="K176" s="46">
        <v>61</v>
      </c>
      <c r="L176" s="30">
        <v>0</v>
      </c>
      <c r="M176" s="31">
        <v>0</v>
      </c>
      <c r="N176" s="31">
        <v>0</v>
      </c>
      <c r="O176" s="31">
        <v>36</v>
      </c>
      <c r="P176" s="33">
        <f t="shared" si="4"/>
        <v>495</v>
      </c>
      <c r="Q176" s="214"/>
      <c r="R176" s="214"/>
      <c r="S176" s="214"/>
      <c r="T176" s="214"/>
      <c r="U176" s="214"/>
      <c r="V176" s="214"/>
      <c r="W176" s="246"/>
      <c r="X176" s="216"/>
      <c r="Y176" s="237"/>
      <c r="Z176" s="264"/>
      <c r="AA176" s="264"/>
      <c r="AB176" s="266"/>
    </row>
    <row r="177" spans="1:28" ht="16.5" customHeight="1">
      <c r="A177" s="201"/>
      <c r="B177" s="221"/>
      <c r="C177" s="111" t="s">
        <v>34</v>
      </c>
      <c r="D177" s="78">
        <v>0</v>
      </c>
      <c r="E177" s="42">
        <v>0</v>
      </c>
      <c r="F177" s="78">
        <v>0</v>
      </c>
      <c r="G177" s="42">
        <v>0</v>
      </c>
      <c r="H177" s="34">
        <v>0</v>
      </c>
      <c r="I177" s="42">
        <v>0</v>
      </c>
      <c r="J177" s="42">
        <v>0</v>
      </c>
      <c r="K177" s="42">
        <v>0</v>
      </c>
      <c r="L177" s="42">
        <v>0</v>
      </c>
      <c r="M177" s="43">
        <v>0</v>
      </c>
      <c r="N177" s="43">
        <v>0</v>
      </c>
      <c r="O177" s="43">
        <v>0</v>
      </c>
      <c r="P177" s="37">
        <f t="shared" si="4"/>
        <v>0</v>
      </c>
      <c r="Q177" s="223"/>
      <c r="R177" s="214"/>
      <c r="S177" s="223"/>
      <c r="T177" s="223"/>
      <c r="U177" s="223"/>
      <c r="V177" s="223"/>
      <c r="W177" s="261"/>
      <c r="X177" s="271"/>
      <c r="Y177" s="256"/>
      <c r="Z177" s="264"/>
      <c r="AA177" s="264"/>
      <c r="AB177" s="266"/>
    </row>
    <row r="178" spans="1:28" ht="16.5" customHeight="1">
      <c r="A178" s="201"/>
      <c r="B178" s="217" t="s">
        <v>96</v>
      </c>
      <c r="C178" s="112" t="s">
        <v>21</v>
      </c>
      <c r="D178" s="79">
        <v>0</v>
      </c>
      <c r="E178" s="46">
        <v>0</v>
      </c>
      <c r="F178" s="79">
        <v>0</v>
      </c>
      <c r="G178" s="79">
        <v>40</v>
      </c>
      <c r="H178" s="38">
        <v>0</v>
      </c>
      <c r="I178" s="46">
        <v>0</v>
      </c>
      <c r="J178" s="46">
        <v>0</v>
      </c>
      <c r="K178" s="46">
        <v>0</v>
      </c>
      <c r="L178" s="46">
        <v>0</v>
      </c>
      <c r="M178" s="47">
        <v>0</v>
      </c>
      <c r="N178" s="47">
        <v>0</v>
      </c>
      <c r="O178" s="47">
        <v>1</v>
      </c>
      <c r="P178" s="136">
        <f t="shared" si="4"/>
        <v>41</v>
      </c>
      <c r="Q178" s="213">
        <f>P178+P179+P180</f>
        <v>467</v>
      </c>
      <c r="R178" s="214"/>
      <c r="S178" s="213">
        <v>719</v>
      </c>
      <c r="T178" s="213">
        <v>60</v>
      </c>
      <c r="U178" s="214">
        <v>96</v>
      </c>
      <c r="V178" s="214">
        <v>820</v>
      </c>
      <c r="W178" s="255">
        <v>40</v>
      </c>
      <c r="X178" s="215">
        <v>48</v>
      </c>
      <c r="Y178" s="236">
        <v>0</v>
      </c>
      <c r="Z178" s="264">
        <v>0</v>
      </c>
      <c r="AA178" s="264">
        <v>0</v>
      </c>
      <c r="AB178" s="266">
        <v>0</v>
      </c>
    </row>
    <row r="179" spans="1:28" ht="16.5" customHeight="1">
      <c r="A179" s="201"/>
      <c r="B179" s="218"/>
      <c r="C179" s="108" t="s">
        <v>33</v>
      </c>
      <c r="D179" s="79">
        <v>0</v>
      </c>
      <c r="E179" s="46">
        <v>0</v>
      </c>
      <c r="F179" s="79">
        <v>55</v>
      </c>
      <c r="G179" s="79">
        <v>92</v>
      </c>
      <c r="H179" s="30">
        <v>0</v>
      </c>
      <c r="I179" s="46">
        <v>0</v>
      </c>
      <c r="J179" s="46">
        <v>0</v>
      </c>
      <c r="K179" s="46">
        <v>0</v>
      </c>
      <c r="L179" s="31">
        <v>147</v>
      </c>
      <c r="M179" s="31">
        <v>0</v>
      </c>
      <c r="N179" s="31">
        <v>32</v>
      </c>
      <c r="O179" s="31">
        <v>100</v>
      </c>
      <c r="P179" s="37">
        <f t="shared" si="4"/>
        <v>426</v>
      </c>
      <c r="Q179" s="214"/>
      <c r="R179" s="214"/>
      <c r="S179" s="214"/>
      <c r="T179" s="214"/>
      <c r="U179" s="214"/>
      <c r="V179" s="214"/>
      <c r="W179" s="246"/>
      <c r="X179" s="216"/>
      <c r="Y179" s="237"/>
      <c r="Z179" s="264"/>
      <c r="AA179" s="264"/>
      <c r="AB179" s="266"/>
    </row>
    <row r="180" spans="1:28" ht="16.5" customHeight="1" thickBot="1">
      <c r="A180" s="202"/>
      <c r="B180" s="219"/>
      <c r="C180" s="113" t="s">
        <v>34</v>
      </c>
      <c r="D180" s="80">
        <v>0</v>
      </c>
      <c r="E180" s="50">
        <v>0</v>
      </c>
      <c r="F180" s="80">
        <v>0</v>
      </c>
      <c r="G180" s="80">
        <v>0</v>
      </c>
      <c r="H180" s="190">
        <v>0</v>
      </c>
      <c r="I180" s="50">
        <v>0</v>
      </c>
      <c r="J180" s="50">
        <v>0</v>
      </c>
      <c r="K180" s="50">
        <v>0</v>
      </c>
      <c r="L180" s="51">
        <v>0</v>
      </c>
      <c r="M180" s="51">
        <v>0</v>
      </c>
      <c r="N180" s="51">
        <v>0</v>
      </c>
      <c r="O180" s="51">
        <v>0</v>
      </c>
      <c r="P180" s="37">
        <f t="shared" si="4"/>
        <v>0</v>
      </c>
      <c r="Q180" s="224"/>
      <c r="R180" s="224"/>
      <c r="S180" s="224"/>
      <c r="T180" s="224"/>
      <c r="U180" s="224"/>
      <c r="V180" s="224"/>
      <c r="W180" s="247"/>
      <c r="X180" s="268"/>
      <c r="Y180" s="238"/>
      <c r="Z180" s="265"/>
      <c r="AA180" s="265"/>
      <c r="AB180" s="267"/>
    </row>
    <row r="181" spans="1:28" ht="16.5" customHeight="1">
      <c r="A181" s="252" t="s">
        <v>58</v>
      </c>
      <c r="B181" s="220" t="s">
        <v>59</v>
      </c>
      <c r="C181" s="112" t="s">
        <v>21</v>
      </c>
      <c r="D181" s="79">
        <v>0</v>
      </c>
      <c r="E181" s="79">
        <v>0</v>
      </c>
      <c r="F181" s="79">
        <v>4</v>
      </c>
      <c r="G181" s="46">
        <v>0</v>
      </c>
      <c r="H181" s="26">
        <v>0</v>
      </c>
      <c r="I181" s="79">
        <v>3</v>
      </c>
      <c r="J181" s="79">
        <v>15</v>
      </c>
      <c r="K181" s="47">
        <v>0</v>
      </c>
      <c r="L181" s="47">
        <v>11</v>
      </c>
      <c r="M181" s="47">
        <v>11</v>
      </c>
      <c r="N181" s="47">
        <v>0</v>
      </c>
      <c r="O181" s="48">
        <v>13</v>
      </c>
      <c r="P181" s="87">
        <f t="shared" si="4"/>
        <v>57</v>
      </c>
      <c r="Q181" s="222">
        <f>P181+P182+P183</f>
        <v>2386</v>
      </c>
      <c r="R181" s="222">
        <f>SUM(Q181:Q183)</f>
        <v>2386</v>
      </c>
      <c r="S181" s="222">
        <v>870</v>
      </c>
      <c r="T181" s="222">
        <v>1034</v>
      </c>
      <c r="U181" s="222">
        <v>1189</v>
      </c>
      <c r="V181" s="222">
        <v>70</v>
      </c>
      <c r="W181" s="246">
        <v>190</v>
      </c>
      <c r="X181" s="237">
        <v>1050</v>
      </c>
      <c r="Y181" s="237">
        <v>734</v>
      </c>
      <c r="Z181" s="259">
        <v>1414</v>
      </c>
      <c r="AA181" s="230">
        <v>1199</v>
      </c>
      <c r="AB181" s="233">
        <v>88</v>
      </c>
    </row>
    <row r="182" spans="1:28" ht="16.5" customHeight="1">
      <c r="A182" s="253"/>
      <c r="B182" s="218"/>
      <c r="C182" s="108" t="s">
        <v>33</v>
      </c>
      <c r="D182" s="75">
        <v>0</v>
      </c>
      <c r="E182" s="75">
        <v>0</v>
      </c>
      <c r="F182" s="75">
        <v>233</v>
      </c>
      <c r="G182" s="30">
        <v>32</v>
      </c>
      <c r="H182" s="75">
        <v>11</v>
      </c>
      <c r="I182" s="75">
        <v>80</v>
      </c>
      <c r="J182" s="30">
        <v>625</v>
      </c>
      <c r="K182" s="31">
        <v>227</v>
      </c>
      <c r="L182" s="31">
        <v>336</v>
      </c>
      <c r="M182" s="31">
        <v>441</v>
      </c>
      <c r="N182" s="31">
        <v>0</v>
      </c>
      <c r="O182" s="32">
        <v>344</v>
      </c>
      <c r="P182" s="33">
        <f t="shared" si="4"/>
        <v>2329</v>
      </c>
      <c r="Q182" s="214"/>
      <c r="R182" s="214"/>
      <c r="S182" s="214"/>
      <c r="T182" s="214"/>
      <c r="U182" s="214"/>
      <c r="V182" s="214"/>
      <c r="W182" s="246"/>
      <c r="X182" s="237"/>
      <c r="Y182" s="237"/>
      <c r="Z182" s="259"/>
      <c r="AA182" s="230"/>
      <c r="AB182" s="233"/>
    </row>
    <row r="183" spans="1:28" ht="16.5" customHeight="1" thickBot="1">
      <c r="A183" s="254"/>
      <c r="B183" s="218"/>
      <c r="C183" s="109" t="s">
        <v>34</v>
      </c>
      <c r="D183" s="76">
        <v>0</v>
      </c>
      <c r="E183" s="76">
        <v>0</v>
      </c>
      <c r="F183" s="76">
        <v>0</v>
      </c>
      <c r="G183" s="34">
        <v>0</v>
      </c>
      <c r="H183" s="76">
        <v>0</v>
      </c>
      <c r="I183" s="76">
        <v>0</v>
      </c>
      <c r="J183" s="76">
        <v>0</v>
      </c>
      <c r="K183" s="50">
        <v>0</v>
      </c>
      <c r="L183" s="51">
        <v>0</v>
      </c>
      <c r="M183" s="51">
        <v>0</v>
      </c>
      <c r="N183" s="51">
        <v>0</v>
      </c>
      <c r="O183" s="51">
        <v>0</v>
      </c>
      <c r="P183" s="37">
        <f t="shared" si="4"/>
        <v>0</v>
      </c>
      <c r="Q183" s="224"/>
      <c r="R183" s="224"/>
      <c r="S183" s="224"/>
      <c r="T183" s="224"/>
      <c r="U183" s="224"/>
      <c r="V183" s="224"/>
      <c r="W183" s="247"/>
      <c r="X183" s="238"/>
      <c r="Y183" s="238"/>
      <c r="Z183" s="263"/>
      <c r="AA183" s="231"/>
      <c r="AB183" s="234"/>
    </row>
    <row r="184" spans="1:28" ht="16.5" customHeight="1">
      <c r="A184" s="206" t="s">
        <v>60</v>
      </c>
      <c r="B184" s="220" t="s">
        <v>61</v>
      </c>
      <c r="C184" s="107" t="s">
        <v>21</v>
      </c>
      <c r="D184" s="74">
        <v>0</v>
      </c>
      <c r="E184" s="74">
        <v>0</v>
      </c>
      <c r="F184" s="74">
        <v>0</v>
      </c>
      <c r="G184" s="74">
        <v>0</v>
      </c>
      <c r="H184" s="26">
        <v>0</v>
      </c>
      <c r="I184" s="74">
        <v>0</v>
      </c>
      <c r="J184" s="74">
        <v>0</v>
      </c>
      <c r="K184" s="74">
        <v>0</v>
      </c>
      <c r="L184" s="46">
        <v>0</v>
      </c>
      <c r="M184" s="46">
        <v>0</v>
      </c>
      <c r="N184" s="46">
        <v>0</v>
      </c>
      <c r="O184" s="46">
        <v>0</v>
      </c>
      <c r="P184" s="87">
        <f t="shared" si="4"/>
        <v>0</v>
      </c>
      <c r="Q184" s="222">
        <f>P184+P185+P186</f>
        <v>327</v>
      </c>
      <c r="R184" s="222">
        <f>SUM(Q184:Q192)</f>
        <v>589</v>
      </c>
      <c r="S184" s="222">
        <v>251</v>
      </c>
      <c r="T184" s="222">
        <v>102</v>
      </c>
      <c r="U184" s="222">
        <v>28</v>
      </c>
      <c r="V184" s="222">
        <v>30</v>
      </c>
      <c r="W184" s="222">
        <v>80</v>
      </c>
      <c r="X184" s="222">
        <v>18</v>
      </c>
      <c r="Y184" s="212">
        <v>0</v>
      </c>
      <c r="Z184" s="262">
        <v>0</v>
      </c>
      <c r="AA184" s="212">
        <v>0</v>
      </c>
      <c r="AB184" s="226">
        <v>0</v>
      </c>
    </row>
    <row r="185" spans="1:28" ht="16.5" customHeight="1">
      <c r="A185" s="201"/>
      <c r="B185" s="218"/>
      <c r="C185" s="108" t="s">
        <v>33</v>
      </c>
      <c r="D185" s="75">
        <v>0</v>
      </c>
      <c r="E185" s="75">
        <v>8</v>
      </c>
      <c r="F185" s="75">
        <v>20</v>
      </c>
      <c r="G185" s="75">
        <v>32</v>
      </c>
      <c r="H185" s="76">
        <v>0</v>
      </c>
      <c r="I185" s="75">
        <v>24</v>
      </c>
      <c r="J185" s="75">
        <v>124</v>
      </c>
      <c r="K185" s="75">
        <v>28</v>
      </c>
      <c r="L185" s="30">
        <v>0</v>
      </c>
      <c r="M185" s="30">
        <v>48</v>
      </c>
      <c r="N185" s="30">
        <v>0</v>
      </c>
      <c r="O185" s="30">
        <v>43</v>
      </c>
      <c r="P185" s="33">
        <f t="shared" si="4"/>
        <v>327</v>
      </c>
      <c r="Q185" s="214"/>
      <c r="R185" s="214"/>
      <c r="S185" s="214"/>
      <c r="T185" s="214"/>
      <c r="U185" s="214"/>
      <c r="V185" s="214"/>
      <c r="W185" s="214"/>
      <c r="X185" s="214"/>
      <c r="Y185" s="203"/>
      <c r="Z185" s="228"/>
      <c r="AA185" s="203"/>
      <c r="AB185" s="227"/>
    </row>
    <row r="186" spans="1:28" ht="16.5" customHeight="1">
      <c r="A186" s="201"/>
      <c r="B186" s="221"/>
      <c r="C186" s="109" t="s">
        <v>34</v>
      </c>
      <c r="D186" s="175">
        <v>0</v>
      </c>
      <c r="E186" s="42">
        <v>0</v>
      </c>
      <c r="F186" s="42">
        <v>0</v>
      </c>
      <c r="G186" s="42">
        <v>0</v>
      </c>
      <c r="H186" s="76">
        <v>0</v>
      </c>
      <c r="I186" s="42">
        <v>0</v>
      </c>
      <c r="J186" s="42">
        <v>0</v>
      </c>
      <c r="K186" s="42">
        <v>0</v>
      </c>
      <c r="L186" s="42">
        <v>0</v>
      </c>
      <c r="M186" s="42">
        <v>0</v>
      </c>
      <c r="N186" s="42">
        <v>0</v>
      </c>
      <c r="O186" s="42">
        <v>0</v>
      </c>
      <c r="P186" s="137">
        <f t="shared" si="4"/>
        <v>0</v>
      </c>
      <c r="Q186" s="223"/>
      <c r="R186" s="214"/>
      <c r="S186" s="223"/>
      <c r="T186" s="223"/>
      <c r="U186" s="223"/>
      <c r="V186" s="223"/>
      <c r="W186" s="223"/>
      <c r="X186" s="223"/>
      <c r="Y186" s="203"/>
      <c r="Z186" s="228"/>
      <c r="AA186" s="203"/>
      <c r="AB186" s="227"/>
    </row>
    <row r="187" spans="1:28" ht="16.5" customHeight="1">
      <c r="A187" s="201"/>
      <c r="B187" s="218" t="s">
        <v>132</v>
      </c>
      <c r="C187" s="110" t="s">
        <v>21</v>
      </c>
      <c r="D187" s="79">
        <v>0</v>
      </c>
      <c r="E187" s="79">
        <v>0</v>
      </c>
      <c r="F187" s="75">
        <v>0</v>
      </c>
      <c r="G187" s="75">
        <v>0</v>
      </c>
      <c r="H187" s="38">
        <v>0</v>
      </c>
      <c r="I187" s="79">
        <v>0</v>
      </c>
      <c r="J187" s="79">
        <v>0</v>
      </c>
      <c r="K187" s="79">
        <v>0</v>
      </c>
      <c r="L187" s="46">
        <v>0</v>
      </c>
      <c r="M187" s="46">
        <v>0</v>
      </c>
      <c r="N187" s="46">
        <v>0</v>
      </c>
      <c r="O187" s="130">
        <v>0</v>
      </c>
      <c r="P187" s="49">
        <f t="shared" si="4"/>
        <v>0</v>
      </c>
      <c r="Q187" s="213">
        <f>P187+P188+P189</f>
        <v>68</v>
      </c>
      <c r="R187" s="214"/>
      <c r="S187" s="213">
        <v>0</v>
      </c>
      <c r="T187" s="213">
        <v>0</v>
      </c>
      <c r="U187" s="213">
        <v>36</v>
      </c>
      <c r="V187" s="213">
        <v>32</v>
      </c>
      <c r="W187" s="213">
        <v>0</v>
      </c>
      <c r="X187" s="213">
        <v>0</v>
      </c>
      <c r="Y187" s="203">
        <v>0</v>
      </c>
      <c r="Z187" s="203">
        <v>0</v>
      </c>
      <c r="AA187" s="203">
        <v>0</v>
      </c>
      <c r="AB187" s="227">
        <v>0</v>
      </c>
    </row>
    <row r="188" spans="1:28" ht="16.5" customHeight="1">
      <c r="A188" s="201"/>
      <c r="B188" s="218"/>
      <c r="C188" s="108" t="s">
        <v>33</v>
      </c>
      <c r="D188" s="75">
        <v>0</v>
      </c>
      <c r="E188" s="75">
        <v>0</v>
      </c>
      <c r="F188" s="75">
        <v>0</v>
      </c>
      <c r="G188" s="75">
        <v>28</v>
      </c>
      <c r="H188" s="76">
        <v>0</v>
      </c>
      <c r="I188" s="75">
        <v>0</v>
      </c>
      <c r="J188" s="75">
        <v>0</v>
      </c>
      <c r="K188" s="75">
        <v>0</v>
      </c>
      <c r="L188" s="30">
        <v>0</v>
      </c>
      <c r="M188" s="30">
        <v>40</v>
      </c>
      <c r="N188" s="30">
        <v>0</v>
      </c>
      <c r="O188" s="176">
        <v>0</v>
      </c>
      <c r="P188" s="33">
        <f t="shared" si="4"/>
        <v>68</v>
      </c>
      <c r="Q188" s="214"/>
      <c r="R188" s="214"/>
      <c r="S188" s="214"/>
      <c r="T188" s="214"/>
      <c r="U188" s="214"/>
      <c r="V188" s="214"/>
      <c r="W188" s="214"/>
      <c r="X188" s="214"/>
      <c r="Y188" s="203"/>
      <c r="Z188" s="203"/>
      <c r="AA188" s="203"/>
      <c r="AB188" s="227"/>
    </row>
    <row r="189" spans="1:28" ht="16.5" customHeight="1">
      <c r="A189" s="201"/>
      <c r="B189" s="221"/>
      <c r="C189" s="109" t="s">
        <v>34</v>
      </c>
      <c r="D189" s="34">
        <v>0</v>
      </c>
      <c r="E189" s="76">
        <v>0</v>
      </c>
      <c r="F189" s="76">
        <v>0</v>
      </c>
      <c r="G189" s="76">
        <v>0</v>
      </c>
      <c r="H189" s="76">
        <v>0</v>
      </c>
      <c r="I189" s="76">
        <v>0</v>
      </c>
      <c r="J189" s="76">
        <v>0</v>
      </c>
      <c r="K189" s="76">
        <v>0</v>
      </c>
      <c r="L189" s="34">
        <v>0</v>
      </c>
      <c r="M189" s="34">
        <v>0</v>
      </c>
      <c r="N189" s="34">
        <v>0</v>
      </c>
      <c r="O189" s="177">
        <v>0</v>
      </c>
      <c r="P189" s="137">
        <f t="shared" si="4"/>
        <v>0</v>
      </c>
      <c r="Q189" s="223"/>
      <c r="R189" s="214"/>
      <c r="S189" s="223"/>
      <c r="T189" s="223"/>
      <c r="U189" s="223"/>
      <c r="V189" s="223"/>
      <c r="W189" s="223"/>
      <c r="X189" s="223"/>
      <c r="Y189" s="203"/>
      <c r="Z189" s="203"/>
      <c r="AA189" s="203"/>
      <c r="AB189" s="227"/>
    </row>
    <row r="190" spans="1:28" ht="16.5" customHeight="1">
      <c r="A190" s="201"/>
      <c r="B190" s="217" t="s">
        <v>63</v>
      </c>
      <c r="C190" s="110" t="s">
        <v>21</v>
      </c>
      <c r="D190" s="167">
        <v>0</v>
      </c>
      <c r="E190" s="168">
        <v>0</v>
      </c>
      <c r="F190" s="168">
        <v>0</v>
      </c>
      <c r="G190" s="168">
        <v>0</v>
      </c>
      <c r="H190" s="38">
        <v>0</v>
      </c>
      <c r="I190" s="168">
        <v>0</v>
      </c>
      <c r="J190" s="168">
        <v>0</v>
      </c>
      <c r="K190" s="168">
        <v>0</v>
      </c>
      <c r="L190" s="169">
        <v>0</v>
      </c>
      <c r="M190" s="169">
        <v>0</v>
      </c>
      <c r="N190" s="169">
        <v>0</v>
      </c>
      <c r="O190" s="170">
        <v>0</v>
      </c>
      <c r="P190" s="49">
        <f t="shared" si="4"/>
        <v>0</v>
      </c>
      <c r="Q190" s="214">
        <f>P190+P191+P192</f>
        <v>194</v>
      </c>
      <c r="R190" s="214"/>
      <c r="S190" s="214">
        <v>56</v>
      </c>
      <c r="T190" s="214">
        <v>86</v>
      </c>
      <c r="U190" s="214">
        <v>0</v>
      </c>
      <c r="V190" s="214">
        <v>0</v>
      </c>
      <c r="W190" s="214">
        <v>0</v>
      </c>
      <c r="X190" s="214">
        <v>0</v>
      </c>
      <c r="Y190" s="203">
        <v>0</v>
      </c>
      <c r="Z190" s="203">
        <v>0</v>
      </c>
      <c r="AA190" s="203">
        <v>0</v>
      </c>
      <c r="AB190" s="227">
        <v>0</v>
      </c>
    </row>
    <row r="191" spans="1:28" ht="16.5" customHeight="1">
      <c r="A191" s="201"/>
      <c r="B191" s="218"/>
      <c r="C191" s="108" t="s">
        <v>33</v>
      </c>
      <c r="D191" s="171">
        <v>0</v>
      </c>
      <c r="E191" s="172">
        <v>40</v>
      </c>
      <c r="F191" s="172">
        <v>0</v>
      </c>
      <c r="G191" s="172">
        <v>86</v>
      </c>
      <c r="H191" s="76">
        <v>0</v>
      </c>
      <c r="I191" s="172">
        <v>0</v>
      </c>
      <c r="J191" s="172">
        <v>0</v>
      </c>
      <c r="K191" s="172">
        <v>36</v>
      </c>
      <c r="L191" s="173">
        <v>0</v>
      </c>
      <c r="M191" s="173">
        <v>32</v>
      </c>
      <c r="N191" s="173">
        <v>0</v>
      </c>
      <c r="O191" s="174">
        <v>0</v>
      </c>
      <c r="P191" s="33">
        <f t="shared" si="4"/>
        <v>194</v>
      </c>
      <c r="Q191" s="214"/>
      <c r="R191" s="214"/>
      <c r="S191" s="214"/>
      <c r="T191" s="214"/>
      <c r="U191" s="214"/>
      <c r="V191" s="214"/>
      <c r="W191" s="214"/>
      <c r="X191" s="214"/>
      <c r="Y191" s="203"/>
      <c r="Z191" s="203"/>
      <c r="AA191" s="203"/>
      <c r="AB191" s="227"/>
    </row>
    <row r="192" spans="1:28" ht="16.5" customHeight="1" thickBot="1">
      <c r="A192" s="202"/>
      <c r="B192" s="221"/>
      <c r="C192" s="113" t="s">
        <v>34</v>
      </c>
      <c r="D192" s="125">
        <v>0</v>
      </c>
      <c r="E192" s="125">
        <v>0</v>
      </c>
      <c r="F192" s="79">
        <v>0</v>
      </c>
      <c r="G192" s="79">
        <v>0</v>
      </c>
      <c r="H192" s="76">
        <v>0</v>
      </c>
      <c r="I192" s="125">
        <v>0</v>
      </c>
      <c r="J192" s="125">
        <v>0</v>
      </c>
      <c r="K192" s="125">
        <v>0</v>
      </c>
      <c r="L192" s="156">
        <v>0</v>
      </c>
      <c r="M192" s="156">
        <v>0</v>
      </c>
      <c r="N192" s="156">
        <v>0</v>
      </c>
      <c r="O192" s="178">
        <v>0</v>
      </c>
      <c r="P192" s="33">
        <f t="shared" si="4"/>
        <v>0</v>
      </c>
      <c r="Q192" s="214"/>
      <c r="R192" s="224"/>
      <c r="S192" s="214"/>
      <c r="T192" s="214"/>
      <c r="U192" s="224"/>
      <c r="V192" s="224"/>
      <c r="W192" s="224"/>
      <c r="X192" s="224"/>
      <c r="Y192" s="225"/>
      <c r="Z192" s="225"/>
      <c r="AA192" s="225"/>
      <c r="AB192" s="239"/>
    </row>
    <row r="193" spans="1:28" ht="16.5" customHeight="1">
      <c r="A193" s="206" t="s">
        <v>67</v>
      </c>
      <c r="B193" s="220" t="s">
        <v>68</v>
      </c>
      <c r="C193" s="107" t="s">
        <v>21</v>
      </c>
      <c r="D193" s="74">
        <v>0</v>
      </c>
      <c r="E193" s="74">
        <v>0</v>
      </c>
      <c r="F193" s="74">
        <v>0</v>
      </c>
      <c r="G193" s="74">
        <v>0</v>
      </c>
      <c r="H193" s="26">
        <v>0</v>
      </c>
      <c r="I193" s="74">
        <v>0</v>
      </c>
      <c r="J193" s="127">
        <v>0</v>
      </c>
      <c r="K193" s="26">
        <v>0</v>
      </c>
      <c r="L193" s="26">
        <v>10</v>
      </c>
      <c r="M193" s="26">
        <v>0</v>
      </c>
      <c r="N193" s="26">
        <v>0</v>
      </c>
      <c r="O193" s="26">
        <v>56</v>
      </c>
      <c r="P193" s="87">
        <f t="shared" si="4"/>
        <v>66</v>
      </c>
      <c r="Q193" s="222">
        <f>P193+P194+P195</f>
        <v>1456</v>
      </c>
      <c r="R193" s="222">
        <f>SUM(Q193:Q198)</f>
        <v>1537</v>
      </c>
      <c r="S193" s="222">
        <v>1440</v>
      </c>
      <c r="T193" s="222">
        <v>972</v>
      </c>
      <c r="U193" s="222">
        <v>148</v>
      </c>
      <c r="V193" s="222">
        <v>100</v>
      </c>
      <c r="W193" s="245">
        <v>308</v>
      </c>
      <c r="X193" s="248">
        <v>288</v>
      </c>
      <c r="Y193" s="237">
        <v>869</v>
      </c>
      <c r="Z193" s="259">
        <v>292</v>
      </c>
      <c r="AA193" s="230">
        <v>0</v>
      </c>
      <c r="AB193" s="233">
        <v>250</v>
      </c>
    </row>
    <row r="194" spans="1:28" ht="16.5" customHeight="1">
      <c r="A194" s="201"/>
      <c r="B194" s="218"/>
      <c r="C194" s="108" t="s">
        <v>33</v>
      </c>
      <c r="D194" s="75">
        <v>0</v>
      </c>
      <c r="E194" s="75">
        <v>0</v>
      </c>
      <c r="F194" s="75">
        <v>65</v>
      </c>
      <c r="G194" s="75">
        <v>0</v>
      </c>
      <c r="H194" s="76">
        <v>0</v>
      </c>
      <c r="I194" s="75">
        <v>16</v>
      </c>
      <c r="J194" s="126">
        <v>46</v>
      </c>
      <c r="K194" s="30">
        <v>16</v>
      </c>
      <c r="L194" s="30">
        <v>222</v>
      </c>
      <c r="M194" s="30">
        <v>26</v>
      </c>
      <c r="N194" s="30">
        <v>95</v>
      </c>
      <c r="O194" s="32">
        <v>904</v>
      </c>
      <c r="P194" s="37">
        <f t="shared" si="4"/>
        <v>1390</v>
      </c>
      <c r="Q194" s="214"/>
      <c r="R194" s="214"/>
      <c r="S194" s="214"/>
      <c r="T194" s="214"/>
      <c r="U194" s="214"/>
      <c r="V194" s="214"/>
      <c r="W194" s="246"/>
      <c r="X194" s="237"/>
      <c r="Y194" s="237"/>
      <c r="Z194" s="259"/>
      <c r="AA194" s="230"/>
      <c r="AB194" s="233"/>
    </row>
    <row r="195" spans="1:28" ht="16.5" customHeight="1">
      <c r="A195" s="201"/>
      <c r="B195" s="221"/>
      <c r="C195" s="109" t="s">
        <v>34</v>
      </c>
      <c r="D195" s="78">
        <v>0</v>
      </c>
      <c r="E195" s="78">
        <v>0</v>
      </c>
      <c r="F195" s="78">
        <v>0</v>
      </c>
      <c r="G195" s="78">
        <v>0</v>
      </c>
      <c r="H195" s="76">
        <v>0</v>
      </c>
      <c r="I195" s="78">
        <v>0</v>
      </c>
      <c r="J195" s="78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  <c r="P195" s="37">
        <f t="shared" si="4"/>
        <v>0</v>
      </c>
      <c r="Q195" s="223"/>
      <c r="R195" s="214"/>
      <c r="S195" s="223"/>
      <c r="T195" s="223"/>
      <c r="U195" s="223"/>
      <c r="V195" s="223"/>
      <c r="W195" s="261"/>
      <c r="X195" s="256"/>
      <c r="Y195" s="256"/>
      <c r="Z195" s="260"/>
      <c r="AA195" s="257"/>
      <c r="AB195" s="235"/>
    </row>
    <row r="196" spans="1:28" ht="16.5" customHeight="1">
      <c r="A196" s="201"/>
      <c r="B196" s="217" t="s">
        <v>69</v>
      </c>
      <c r="C196" s="110" t="s">
        <v>21</v>
      </c>
      <c r="D196" s="79">
        <v>0</v>
      </c>
      <c r="E196" s="79">
        <v>0</v>
      </c>
      <c r="F196" s="79">
        <v>0</v>
      </c>
      <c r="G196" s="79">
        <v>0</v>
      </c>
      <c r="H196" s="38">
        <v>0</v>
      </c>
      <c r="I196" s="79">
        <v>0</v>
      </c>
      <c r="J196" s="79">
        <v>0</v>
      </c>
      <c r="K196" s="79">
        <v>0</v>
      </c>
      <c r="L196" s="79">
        <v>0</v>
      </c>
      <c r="M196" s="79">
        <v>0</v>
      </c>
      <c r="N196" s="79">
        <v>0</v>
      </c>
      <c r="O196" s="79">
        <v>0</v>
      </c>
      <c r="P196" s="136">
        <f t="shared" si="4"/>
        <v>0</v>
      </c>
      <c r="Q196" s="213">
        <f>P196+P197+P198</f>
        <v>81</v>
      </c>
      <c r="R196" s="214"/>
      <c r="S196" s="214">
        <v>408</v>
      </c>
      <c r="T196" s="214">
        <v>352</v>
      </c>
      <c r="U196" s="213">
        <v>247</v>
      </c>
      <c r="V196" s="214">
        <v>20</v>
      </c>
      <c r="W196" s="255">
        <v>351</v>
      </c>
      <c r="X196" s="236">
        <v>0</v>
      </c>
      <c r="Y196" s="236">
        <v>1404</v>
      </c>
      <c r="Z196" s="251">
        <v>737</v>
      </c>
      <c r="AA196" s="229">
        <v>254</v>
      </c>
      <c r="AB196" s="232">
        <v>111</v>
      </c>
    </row>
    <row r="197" spans="1:28" ht="16.5" customHeight="1">
      <c r="A197" s="201"/>
      <c r="B197" s="218"/>
      <c r="C197" s="108" t="s">
        <v>33</v>
      </c>
      <c r="D197" s="75">
        <v>0</v>
      </c>
      <c r="E197" s="75">
        <v>73</v>
      </c>
      <c r="F197" s="75">
        <v>0</v>
      </c>
      <c r="G197" s="75">
        <v>0</v>
      </c>
      <c r="H197" s="76">
        <v>0</v>
      </c>
      <c r="I197" s="75">
        <v>0</v>
      </c>
      <c r="J197" s="75">
        <v>8</v>
      </c>
      <c r="K197" s="75">
        <v>0</v>
      </c>
      <c r="L197" s="75">
        <v>0</v>
      </c>
      <c r="M197" s="75">
        <v>0</v>
      </c>
      <c r="N197" s="75">
        <v>0</v>
      </c>
      <c r="O197" s="75">
        <v>0</v>
      </c>
      <c r="P197" s="33">
        <f t="shared" si="4"/>
        <v>81</v>
      </c>
      <c r="Q197" s="214"/>
      <c r="R197" s="214"/>
      <c r="S197" s="214"/>
      <c r="T197" s="214"/>
      <c r="U197" s="214"/>
      <c r="V197" s="214"/>
      <c r="W197" s="246"/>
      <c r="X197" s="237"/>
      <c r="Y197" s="237"/>
      <c r="Z197" s="251"/>
      <c r="AA197" s="230"/>
      <c r="AB197" s="233"/>
    </row>
    <row r="198" spans="1:28" ht="16.5" customHeight="1" thickBot="1">
      <c r="A198" s="202"/>
      <c r="B198" s="219"/>
      <c r="C198" s="113" t="s">
        <v>34</v>
      </c>
      <c r="D198" s="80">
        <v>0</v>
      </c>
      <c r="E198" s="80">
        <v>0</v>
      </c>
      <c r="F198" s="80">
        <v>0</v>
      </c>
      <c r="G198" s="80">
        <v>0</v>
      </c>
      <c r="H198" s="76">
        <v>0</v>
      </c>
      <c r="I198" s="80">
        <v>0</v>
      </c>
      <c r="J198" s="80">
        <v>0</v>
      </c>
      <c r="K198" s="80">
        <v>0</v>
      </c>
      <c r="L198" s="50">
        <v>0</v>
      </c>
      <c r="M198" s="51">
        <v>0</v>
      </c>
      <c r="N198" s="51">
        <v>0</v>
      </c>
      <c r="O198" s="51">
        <v>0</v>
      </c>
      <c r="P198" s="37">
        <f t="shared" si="4"/>
        <v>0</v>
      </c>
      <c r="Q198" s="224"/>
      <c r="R198" s="224"/>
      <c r="S198" s="224"/>
      <c r="T198" s="224"/>
      <c r="U198" s="224"/>
      <c r="V198" s="224"/>
      <c r="W198" s="247"/>
      <c r="X198" s="238"/>
      <c r="Y198" s="238"/>
      <c r="Z198" s="251"/>
      <c r="AA198" s="231"/>
      <c r="AB198" s="234"/>
    </row>
    <row r="199" spans="1:28" ht="16.5" customHeight="1">
      <c r="A199" s="206" t="s">
        <v>70</v>
      </c>
      <c r="B199" s="220" t="s">
        <v>71</v>
      </c>
      <c r="C199" s="107" t="s">
        <v>21</v>
      </c>
      <c r="D199" s="74">
        <v>0</v>
      </c>
      <c r="E199" s="74">
        <v>0</v>
      </c>
      <c r="F199" s="74">
        <v>0</v>
      </c>
      <c r="G199" s="74">
        <v>7</v>
      </c>
      <c r="H199" s="26">
        <v>0</v>
      </c>
      <c r="I199" s="74">
        <v>2</v>
      </c>
      <c r="J199" s="74">
        <v>0</v>
      </c>
      <c r="K199" s="26">
        <v>0</v>
      </c>
      <c r="L199" s="26">
        <v>0</v>
      </c>
      <c r="M199" s="27">
        <v>0</v>
      </c>
      <c r="N199" s="27">
        <v>0</v>
      </c>
      <c r="O199" s="27">
        <v>0</v>
      </c>
      <c r="P199" s="87">
        <f t="shared" si="4"/>
        <v>9</v>
      </c>
      <c r="Q199" s="222">
        <f>P199+P200+P201</f>
        <v>799</v>
      </c>
      <c r="R199" s="222">
        <f>SUM(Q199:Q207)</f>
        <v>1425</v>
      </c>
      <c r="S199" s="222">
        <v>526</v>
      </c>
      <c r="T199" s="222">
        <v>125</v>
      </c>
      <c r="U199" s="222">
        <v>1083</v>
      </c>
      <c r="V199" s="222">
        <v>541</v>
      </c>
      <c r="W199" s="245">
        <v>65</v>
      </c>
      <c r="X199" s="248">
        <v>233</v>
      </c>
      <c r="Y199" s="248">
        <v>534</v>
      </c>
      <c r="Z199" s="258">
        <v>307</v>
      </c>
      <c r="AA199" s="240">
        <v>1276</v>
      </c>
      <c r="AB199" s="241">
        <v>69</v>
      </c>
    </row>
    <row r="200" spans="1:28" ht="16.5" customHeight="1">
      <c r="A200" s="201"/>
      <c r="B200" s="218"/>
      <c r="C200" s="108" t="s">
        <v>33</v>
      </c>
      <c r="D200" s="75">
        <v>0</v>
      </c>
      <c r="E200" s="75">
        <v>108</v>
      </c>
      <c r="F200" s="75">
        <v>0</v>
      </c>
      <c r="G200" s="75">
        <v>310</v>
      </c>
      <c r="H200" s="76">
        <v>0</v>
      </c>
      <c r="I200" s="75">
        <v>88</v>
      </c>
      <c r="J200" s="75">
        <v>0</v>
      </c>
      <c r="K200" s="30">
        <v>0</v>
      </c>
      <c r="L200" s="30">
        <v>0</v>
      </c>
      <c r="M200" s="31">
        <v>118</v>
      </c>
      <c r="N200" s="31">
        <v>148</v>
      </c>
      <c r="O200" s="31">
        <v>18</v>
      </c>
      <c r="P200" s="37">
        <f t="shared" si="4"/>
        <v>790</v>
      </c>
      <c r="Q200" s="214"/>
      <c r="R200" s="214"/>
      <c r="S200" s="214"/>
      <c r="T200" s="214"/>
      <c r="U200" s="214"/>
      <c r="V200" s="214"/>
      <c r="W200" s="246"/>
      <c r="X200" s="237"/>
      <c r="Y200" s="237"/>
      <c r="Z200" s="259"/>
      <c r="AA200" s="230"/>
      <c r="AB200" s="233"/>
    </row>
    <row r="201" spans="1:28" ht="16.5" customHeight="1">
      <c r="A201" s="201"/>
      <c r="B201" s="221"/>
      <c r="C201" s="109" t="s">
        <v>34</v>
      </c>
      <c r="D201" s="78">
        <v>0</v>
      </c>
      <c r="E201" s="76">
        <v>0</v>
      </c>
      <c r="F201" s="78">
        <v>0</v>
      </c>
      <c r="G201" s="78">
        <v>0</v>
      </c>
      <c r="H201" s="76">
        <v>0</v>
      </c>
      <c r="I201" s="76">
        <v>0</v>
      </c>
      <c r="J201" s="76">
        <v>0</v>
      </c>
      <c r="K201" s="43">
        <v>0</v>
      </c>
      <c r="L201" s="43">
        <v>0</v>
      </c>
      <c r="M201" s="43">
        <v>0</v>
      </c>
      <c r="N201" s="43">
        <v>0</v>
      </c>
      <c r="O201" s="43">
        <v>0</v>
      </c>
      <c r="P201" s="37">
        <f t="shared" si="4"/>
        <v>0</v>
      </c>
      <c r="Q201" s="223"/>
      <c r="R201" s="214"/>
      <c r="S201" s="223"/>
      <c r="T201" s="223"/>
      <c r="U201" s="223"/>
      <c r="V201" s="223"/>
      <c r="W201" s="261"/>
      <c r="X201" s="256"/>
      <c r="Y201" s="256"/>
      <c r="Z201" s="260"/>
      <c r="AA201" s="257"/>
      <c r="AB201" s="235"/>
    </row>
    <row r="202" spans="1:28" ht="16.5" customHeight="1">
      <c r="A202" s="201"/>
      <c r="B202" s="217" t="s">
        <v>72</v>
      </c>
      <c r="C202" s="110" t="s">
        <v>21</v>
      </c>
      <c r="D202" s="79">
        <v>0</v>
      </c>
      <c r="E202" s="38">
        <v>0</v>
      </c>
      <c r="F202" s="79">
        <v>0</v>
      </c>
      <c r="G202" s="79">
        <v>1</v>
      </c>
      <c r="H202" s="38">
        <v>0</v>
      </c>
      <c r="I202" s="38">
        <v>0</v>
      </c>
      <c r="J202" s="38">
        <v>0</v>
      </c>
      <c r="K202" s="38">
        <v>0</v>
      </c>
      <c r="L202" s="38">
        <v>0</v>
      </c>
      <c r="M202" s="38">
        <v>4</v>
      </c>
      <c r="N202" s="38">
        <v>0</v>
      </c>
      <c r="O202" s="38">
        <v>0</v>
      </c>
      <c r="P202" s="136">
        <f t="shared" si="4"/>
        <v>5</v>
      </c>
      <c r="Q202" s="213">
        <f>P202+P203+P204</f>
        <v>267</v>
      </c>
      <c r="R202" s="214"/>
      <c r="S202" s="213">
        <v>0</v>
      </c>
      <c r="T202" s="213">
        <v>23</v>
      </c>
      <c r="U202" s="213">
        <v>0</v>
      </c>
      <c r="V202" s="213">
        <v>984</v>
      </c>
      <c r="W202" s="255">
        <v>176</v>
      </c>
      <c r="X202" s="236">
        <v>12</v>
      </c>
      <c r="Y202" s="236">
        <v>497</v>
      </c>
      <c r="Z202" s="251">
        <v>374</v>
      </c>
      <c r="AA202" s="229">
        <v>352</v>
      </c>
      <c r="AB202" s="232">
        <v>54</v>
      </c>
    </row>
    <row r="203" spans="1:28" s="3" customFormat="1" ht="16.5" customHeight="1">
      <c r="A203" s="201"/>
      <c r="B203" s="218"/>
      <c r="C203" s="108" t="s">
        <v>33</v>
      </c>
      <c r="D203" s="75">
        <v>0</v>
      </c>
      <c r="E203" s="30">
        <v>0</v>
      </c>
      <c r="F203" s="75">
        <v>40</v>
      </c>
      <c r="G203" s="75">
        <v>36</v>
      </c>
      <c r="H203" s="76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186</v>
      </c>
      <c r="N203" s="30">
        <v>0</v>
      </c>
      <c r="O203" s="30">
        <v>0</v>
      </c>
      <c r="P203" s="37">
        <f t="shared" si="4"/>
        <v>262</v>
      </c>
      <c r="Q203" s="214"/>
      <c r="R203" s="214"/>
      <c r="S203" s="214"/>
      <c r="T203" s="214"/>
      <c r="U203" s="214"/>
      <c r="V203" s="214"/>
      <c r="W203" s="246"/>
      <c r="X203" s="237"/>
      <c r="Y203" s="237"/>
      <c r="Z203" s="251"/>
      <c r="AA203" s="230"/>
      <c r="AB203" s="233"/>
    </row>
    <row r="204" spans="1:28" ht="16.5" customHeight="1">
      <c r="A204" s="201"/>
      <c r="B204" s="221"/>
      <c r="C204" s="109" t="s">
        <v>34</v>
      </c>
      <c r="D204" s="78">
        <v>0</v>
      </c>
      <c r="E204" s="42">
        <v>0</v>
      </c>
      <c r="F204" s="78">
        <v>0</v>
      </c>
      <c r="G204" s="78">
        <v>0</v>
      </c>
      <c r="H204" s="76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  <c r="P204" s="37">
        <f t="shared" si="4"/>
        <v>0</v>
      </c>
      <c r="Q204" s="223"/>
      <c r="R204" s="214"/>
      <c r="S204" s="223"/>
      <c r="T204" s="223"/>
      <c r="U204" s="223"/>
      <c r="V204" s="223"/>
      <c r="W204" s="261"/>
      <c r="X204" s="256"/>
      <c r="Y204" s="256"/>
      <c r="Z204" s="251"/>
      <c r="AA204" s="257"/>
      <c r="AB204" s="235"/>
    </row>
    <row r="205" spans="1:28" ht="16.5" customHeight="1">
      <c r="A205" s="201"/>
      <c r="B205" s="217" t="s">
        <v>73</v>
      </c>
      <c r="C205" s="110" t="s">
        <v>21</v>
      </c>
      <c r="D205" s="79">
        <v>0</v>
      </c>
      <c r="E205" s="79">
        <v>0</v>
      </c>
      <c r="F205" s="79">
        <v>0</v>
      </c>
      <c r="G205" s="79">
        <v>0</v>
      </c>
      <c r="H205" s="38">
        <v>0</v>
      </c>
      <c r="I205" s="79">
        <v>0</v>
      </c>
      <c r="J205" s="79">
        <v>0</v>
      </c>
      <c r="K205" s="79">
        <v>0</v>
      </c>
      <c r="L205" s="79">
        <v>0</v>
      </c>
      <c r="M205" s="79">
        <v>3</v>
      </c>
      <c r="N205" s="79">
        <v>3</v>
      </c>
      <c r="O205" s="79">
        <v>0</v>
      </c>
      <c r="P205" s="136">
        <f t="shared" si="4"/>
        <v>6</v>
      </c>
      <c r="Q205" s="213">
        <f>P205+P206+P207</f>
        <v>359</v>
      </c>
      <c r="R205" s="214"/>
      <c r="S205" s="214">
        <v>735</v>
      </c>
      <c r="T205" s="214">
        <v>269</v>
      </c>
      <c r="U205" s="213">
        <v>1112</v>
      </c>
      <c r="V205" s="214">
        <v>3448</v>
      </c>
      <c r="W205" s="255">
        <v>39</v>
      </c>
      <c r="X205" s="236">
        <v>1072</v>
      </c>
      <c r="Y205" s="236">
        <v>485</v>
      </c>
      <c r="Z205" s="251">
        <v>1740</v>
      </c>
      <c r="AA205" s="229">
        <v>199</v>
      </c>
      <c r="AB205" s="232">
        <v>267</v>
      </c>
    </row>
    <row r="206" spans="1:28" ht="16.5" customHeight="1">
      <c r="A206" s="201"/>
      <c r="B206" s="218"/>
      <c r="C206" s="108" t="s">
        <v>33</v>
      </c>
      <c r="D206" s="75">
        <v>33</v>
      </c>
      <c r="E206" s="75">
        <v>0</v>
      </c>
      <c r="F206" s="75">
        <v>0</v>
      </c>
      <c r="G206" s="75">
        <v>10</v>
      </c>
      <c r="H206" s="76">
        <v>0</v>
      </c>
      <c r="I206" s="75">
        <v>33</v>
      </c>
      <c r="J206" s="75">
        <v>0</v>
      </c>
      <c r="K206" s="75">
        <v>16</v>
      </c>
      <c r="L206" s="75">
        <v>0</v>
      </c>
      <c r="M206" s="75">
        <v>150</v>
      </c>
      <c r="N206" s="75">
        <v>95</v>
      </c>
      <c r="O206" s="32">
        <v>16</v>
      </c>
      <c r="P206" s="33">
        <f t="shared" si="4"/>
        <v>353</v>
      </c>
      <c r="Q206" s="214"/>
      <c r="R206" s="214"/>
      <c r="S206" s="214"/>
      <c r="T206" s="214"/>
      <c r="U206" s="214"/>
      <c r="V206" s="214"/>
      <c r="W206" s="246"/>
      <c r="X206" s="237"/>
      <c r="Y206" s="237"/>
      <c r="Z206" s="251"/>
      <c r="AA206" s="230"/>
      <c r="AB206" s="233"/>
    </row>
    <row r="207" spans="1:28" ht="16.5" customHeight="1" thickBot="1">
      <c r="A207" s="202"/>
      <c r="B207" s="219"/>
      <c r="C207" s="113" t="s">
        <v>34</v>
      </c>
      <c r="D207" s="80">
        <v>0</v>
      </c>
      <c r="E207" s="80">
        <v>0</v>
      </c>
      <c r="F207" s="80">
        <v>0</v>
      </c>
      <c r="G207" s="80">
        <v>0</v>
      </c>
      <c r="H207" s="76">
        <v>0</v>
      </c>
      <c r="I207" s="80">
        <v>0</v>
      </c>
      <c r="J207" s="80">
        <v>0</v>
      </c>
      <c r="K207" s="80">
        <v>0</v>
      </c>
      <c r="L207" s="80">
        <v>0</v>
      </c>
      <c r="M207" s="80">
        <v>0</v>
      </c>
      <c r="N207" s="80">
        <v>0</v>
      </c>
      <c r="O207" s="52">
        <v>0</v>
      </c>
      <c r="P207" s="89">
        <f t="shared" si="4"/>
        <v>0</v>
      </c>
      <c r="Q207" s="224"/>
      <c r="R207" s="224"/>
      <c r="S207" s="224"/>
      <c r="T207" s="224"/>
      <c r="U207" s="224"/>
      <c r="V207" s="224"/>
      <c r="W207" s="247"/>
      <c r="X207" s="238"/>
      <c r="Y207" s="238"/>
      <c r="Z207" s="251"/>
      <c r="AA207" s="231"/>
      <c r="AB207" s="234"/>
    </row>
    <row r="208" spans="1:28" ht="16.5" customHeight="1">
      <c r="A208" s="252" t="s">
        <v>74</v>
      </c>
      <c r="B208" s="220" t="s">
        <v>75</v>
      </c>
      <c r="C208" s="107" t="s">
        <v>21</v>
      </c>
      <c r="D208" s="74">
        <v>0</v>
      </c>
      <c r="E208" s="26">
        <v>0</v>
      </c>
      <c r="F208" s="74">
        <v>6</v>
      </c>
      <c r="G208" s="74">
        <v>3</v>
      </c>
      <c r="H208" s="26">
        <v>3</v>
      </c>
      <c r="I208" s="26">
        <v>0</v>
      </c>
      <c r="J208" s="26">
        <v>8</v>
      </c>
      <c r="K208" s="26">
        <v>0</v>
      </c>
      <c r="L208" s="26">
        <v>0</v>
      </c>
      <c r="M208" s="26">
        <v>0</v>
      </c>
      <c r="N208" s="26">
        <v>29</v>
      </c>
      <c r="O208" s="62">
        <v>0</v>
      </c>
      <c r="P208" s="87">
        <f t="shared" si="4"/>
        <v>49</v>
      </c>
      <c r="Q208" s="222">
        <f>P208+P209+P210</f>
        <v>3125</v>
      </c>
      <c r="R208" s="222">
        <f>SUM(Q208:Q210)</f>
        <v>3125</v>
      </c>
      <c r="S208" s="222">
        <v>1290</v>
      </c>
      <c r="T208" s="222">
        <v>1597</v>
      </c>
      <c r="U208" s="222">
        <v>2090</v>
      </c>
      <c r="V208" s="222">
        <v>984</v>
      </c>
      <c r="W208" s="245">
        <v>551</v>
      </c>
      <c r="X208" s="248">
        <v>21</v>
      </c>
      <c r="Y208" s="210">
        <v>600</v>
      </c>
      <c r="Z208" s="204">
        <v>0</v>
      </c>
      <c r="AA208" s="240">
        <v>62</v>
      </c>
      <c r="AB208" s="241">
        <v>0</v>
      </c>
    </row>
    <row r="209" spans="1:28" ht="16.5" customHeight="1">
      <c r="A209" s="253"/>
      <c r="B209" s="218"/>
      <c r="C209" s="108" t="s">
        <v>33</v>
      </c>
      <c r="D209" s="75">
        <v>28</v>
      </c>
      <c r="E209" s="30">
        <v>32</v>
      </c>
      <c r="F209" s="75">
        <v>897</v>
      </c>
      <c r="G209" s="75">
        <v>102</v>
      </c>
      <c r="H209" s="30">
        <v>124</v>
      </c>
      <c r="I209" s="30">
        <v>174</v>
      </c>
      <c r="J209" s="30">
        <v>163</v>
      </c>
      <c r="K209" s="30">
        <v>0</v>
      </c>
      <c r="L209" s="30">
        <v>28</v>
      </c>
      <c r="M209" s="30">
        <v>86</v>
      </c>
      <c r="N209" s="30">
        <v>1426</v>
      </c>
      <c r="O209" s="32">
        <v>16</v>
      </c>
      <c r="P209" s="37">
        <f t="shared" si="4"/>
        <v>3076</v>
      </c>
      <c r="Q209" s="214"/>
      <c r="R209" s="214"/>
      <c r="S209" s="214"/>
      <c r="T209" s="214"/>
      <c r="U209" s="214"/>
      <c r="V209" s="214"/>
      <c r="W209" s="246"/>
      <c r="X209" s="237"/>
      <c r="Y209" s="211"/>
      <c r="Z209" s="205"/>
      <c r="AA209" s="230"/>
      <c r="AB209" s="233"/>
    </row>
    <row r="210" spans="1:28" ht="16.5" customHeight="1" thickBot="1">
      <c r="A210" s="254"/>
      <c r="B210" s="219"/>
      <c r="C210" s="113" t="s">
        <v>34</v>
      </c>
      <c r="D210" s="80">
        <v>0</v>
      </c>
      <c r="E210" s="50">
        <v>0</v>
      </c>
      <c r="F210" s="80">
        <v>0</v>
      </c>
      <c r="G210" s="80">
        <v>0</v>
      </c>
      <c r="H210" s="50">
        <v>0</v>
      </c>
      <c r="I210" s="50">
        <v>0</v>
      </c>
      <c r="J210" s="50">
        <v>0</v>
      </c>
      <c r="K210" s="50">
        <v>0</v>
      </c>
      <c r="L210" s="50">
        <v>0</v>
      </c>
      <c r="M210" s="50">
        <v>0</v>
      </c>
      <c r="N210" s="50">
        <v>0</v>
      </c>
      <c r="O210" s="52">
        <v>0</v>
      </c>
      <c r="P210" s="33">
        <f t="shared" si="4"/>
        <v>0</v>
      </c>
      <c r="Q210" s="224"/>
      <c r="R210" s="224"/>
      <c r="S210" s="224"/>
      <c r="T210" s="224"/>
      <c r="U210" s="224"/>
      <c r="V210" s="224"/>
      <c r="W210" s="247"/>
      <c r="X210" s="238"/>
      <c r="Y210" s="249"/>
      <c r="Z210" s="250"/>
      <c r="AA210" s="231"/>
      <c r="AB210" s="234"/>
    </row>
    <row r="211" spans="1:28" ht="17.25" thickBot="1">
      <c r="A211" s="242" t="s">
        <v>102</v>
      </c>
      <c r="B211" s="243"/>
      <c r="C211" s="244"/>
      <c r="D211" s="65">
        <f aca="true" t="shared" si="5" ref="D211:O211">SUM(D121:D210)</f>
        <v>608</v>
      </c>
      <c r="E211" s="81">
        <f t="shared" si="5"/>
        <v>448</v>
      </c>
      <c r="F211" s="81">
        <f t="shared" si="5"/>
        <v>2603</v>
      </c>
      <c r="G211" s="81">
        <f t="shared" si="5"/>
        <v>1689</v>
      </c>
      <c r="H211" s="82">
        <f>SUM(H121:H210)</f>
        <v>838</v>
      </c>
      <c r="I211" s="81">
        <f t="shared" si="5"/>
        <v>540</v>
      </c>
      <c r="J211" s="81">
        <f t="shared" si="5"/>
        <v>1201</v>
      </c>
      <c r="K211" s="81">
        <f t="shared" si="5"/>
        <v>582</v>
      </c>
      <c r="L211" s="81">
        <f t="shared" si="5"/>
        <v>1255</v>
      </c>
      <c r="M211" s="81">
        <f t="shared" si="5"/>
        <v>1366</v>
      </c>
      <c r="N211" s="81">
        <f t="shared" si="5"/>
        <v>2700</v>
      </c>
      <c r="O211" s="83">
        <f t="shared" si="5"/>
        <v>2184</v>
      </c>
      <c r="P211" s="70">
        <f>SUM(D211:O211)</f>
        <v>16014</v>
      </c>
      <c r="Q211" s="71">
        <f>SUM(Q121:Q210)</f>
        <v>16014</v>
      </c>
      <c r="R211" s="84">
        <f>SUM(R121:R210)</f>
        <v>16014</v>
      </c>
      <c r="S211" s="84">
        <v>9013</v>
      </c>
      <c r="T211" s="71">
        <v>8396</v>
      </c>
      <c r="U211" s="84">
        <v>7638</v>
      </c>
      <c r="V211" s="84">
        <v>3448</v>
      </c>
      <c r="W211" s="147">
        <v>3669</v>
      </c>
      <c r="X211" s="150">
        <v>3997</v>
      </c>
      <c r="Y211" s="147">
        <f>SUM(Y121:Y210)</f>
        <v>7131</v>
      </c>
      <c r="Z211" s="189">
        <f>SUM(Z121:Z210)</f>
        <v>5729</v>
      </c>
      <c r="AA211" s="71">
        <f>SUM(AA121:AA210)</f>
        <v>3450</v>
      </c>
      <c r="AB211" s="106">
        <f>SUM(AB121:AB210)</f>
        <v>905</v>
      </c>
    </row>
    <row r="212" spans="1:28" ht="16.5">
      <c r="A212" s="12"/>
      <c r="B212" s="12"/>
      <c r="C212" s="5"/>
      <c r="D212" s="18"/>
      <c r="K212" s="1"/>
      <c r="L212" s="1"/>
      <c r="M212" s="19"/>
      <c r="N212" s="1"/>
      <c r="O212" s="1"/>
      <c r="P212" s="1"/>
      <c r="Q212" s="1"/>
      <c r="R212" s="1"/>
      <c r="S212" s="1"/>
      <c r="T212" s="1"/>
      <c r="U212" s="1"/>
      <c r="V212" s="1"/>
      <c r="Z212" s="22"/>
      <c r="AA212" s="13"/>
      <c r="AB212" s="13"/>
    </row>
    <row r="213" spans="11:27" ht="16.5">
      <c r="K213" s="1"/>
      <c r="N213" s="1"/>
      <c r="O213" s="1"/>
      <c r="P213" s="1"/>
      <c r="Q213" s="1"/>
      <c r="R213" s="1"/>
      <c r="S213" s="1"/>
      <c r="T213" s="1"/>
      <c r="U213" s="1"/>
      <c r="V213" s="1"/>
      <c r="AA213" s="24"/>
    </row>
  </sheetData>
  <sheetProtection/>
  <mergeCells count="812">
    <mergeCell ref="A1:X1"/>
    <mergeCell ref="A2:X2"/>
    <mergeCell ref="A4:B4"/>
    <mergeCell ref="Q4:R4"/>
    <mergeCell ref="A5:A13"/>
    <mergeCell ref="B5:B7"/>
    <mergeCell ref="Q5:Q7"/>
    <mergeCell ref="R5:R13"/>
    <mergeCell ref="B8:B10"/>
    <mergeCell ref="Q8:Q10"/>
    <mergeCell ref="B11:B13"/>
    <mergeCell ref="Q11:Q13"/>
    <mergeCell ref="T5:T7"/>
    <mergeCell ref="U5:U7"/>
    <mergeCell ref="V5:V7"/>
    <mergeCell ref="X5:X7"/>
    <mergeCell ref="Y5:Y7"/>
    <mergeCell ref="Z5:Z7"/>
    <mergeCell ref="AA5:AA7"/>
    <mergeCell ref="AB5:AB7"/>
    <mergeCell ref="T8:T10"/>
    <mergeCell ref="U8:U10"/>
    <mergeCell ref="V8:V10"/>
    <mergeCell ref="X8:X10"/>
    <mergeCell ref="Y8:Y10"/>
    <mergeCell ref="Z8:Z10"/>
    <mergeCell ref="AA8:AA10"/>
    <mergeCell ref="AB8:AB10"/>
    <mergeCell ref="T11:T13"/>
    <mergeCell ref="U11:U13"/>
    <mergeCell ref="V11:V13"/>
    <mergeCell ref="X11:X13"/>
    <mergeCell ref="Y11:Y13"/>
    <mergeCell ref="Z11:Z13"/>
    <mergeCell ref="AA11:AA13"/>
    <mergeCell ref="AB11:AB13"/>
    <mergeCell ref="A14:A22"/>
    <mergeCell ref="B14:B16"/>
    <mergeCell ref="Q14:Q16"/>
    <mergeCell ref="R14:R22"/>
    <mergeCell ref="B17:B19"/>
    <mergeCell ref="Q17:Q19"/>
    <mergeCell ref="B20:B22"/>
    <mergeCell ref="Q20:Q22"/>
    <mergeCell ref="T14:T16"/>
    <mergeCell ref="U14:U16"/>
    <mergeCell ref="V14:V16"/>
    <mergeCell ref="X14:X16"/>
    <mergeCell ref="Y14:Y16"/>
    <mergeCell ref="Z14:Z16"/>
    <mergeCell ref="AA14:AA16"/>
    <mergeCell ref="AB14:AB16"/>
    <mergeCell ref="T17:T19"/>
    <mergeCell ref="U17:U19"/>
    <mergeCell ref="V17:V19"/>
    <mergeCell ref="X17:X19"/>
    <mergeCell ref="Y17:Y19"/>
    <mergeCell ref="Z17:Z19"/>
    <mergeCell ref="AA17:AA19"/>
    <mergeCell ref="AB17:AB19"/>
    <mergeCell ref="T20:T22"/>
    <mergeCell ref="U20:U22"/>
    <mergeCell ref="V20:V22"/>
    <mergeCell ref="X20:X22"/>
    <mergeCell ref="Y20:Y22"/>
    <mergeCell ref="Z20:Z22"/>
    <mergeCell ref="AA20:AA22"/>
    <mergeCell ref="AB20:AB22"/>
    <mergeCell ref="A23:A40"/>
    <mergeCell ref="B23:B25"/>
    <mergeCell ref="Q23:Q25"/>
    <mergeCell ref="R23:R40"/>
    <mergeCell ref="B26:B28"/>
    <mergeCell ref="Q26:Q28"/>
    <mergeCell ref="B29:B31"/>
    <mergeCell ref="Q29:Q31"/>
    <mergeCell ref="B32:B34"/>
    <mergeCell ref="Q32:Q34"/>
    <mergeCell ref="T23:T25"/>
    <mergeCell ref="U23:U25"/>
    <mergeCell ref="V23:V25"/>
    <mergeCell ref="X23:X25"/>
    <mergeCell ref="T32:T34"/>
    <mergeCell ref="U32:U34"/>
    <mergeCell ref="V32:V34"/>
    <mergeCell ref="X32:X34"/>
    <mergeCell ref="Y23:Y25"/>
    <mergeCell ref="Z23:Z25"/>
    <mergeCell ref="AA23:AA25"/>
    <mergeCell ref="AB23:AB25"/>
    <mergeCell ref="T26:T28"/>
    <mergeCell ref="U26:U28"/>
    <mergeCell ref="V26:V28"/>
    <mergeCell ref="X26:X28"/>
    <mergeCell ref="Y26:Y28"/>
    <mergeCell ref="Z26:Z28"/>
    <mergeCell ref="AA26:AA28"/>
    <mergeCell ref="AB26:AB28"/>
    <mergeCell ref="T29:T31"/>
    <mergeCell ref="U29:U31"/>
    <mergeCell ref="V29:V31"/>
    <mergeCell ref="X29:X31"/>
    <mergeCell ref="Y29:Y31"/>
    <mergeCell ref="Z29:Z31"/>
    <mergeCell ref="AA29:AA31"/>
    <mergeCell ref="AB29:AB31"/>
    <mergeCell ref="Y32:Y34"/>
    <mergeCell ref="Z32:Z34"/>
    <mergeCell ref="AA32:AA34"/>
    <mergeCell ref="AB32:AB34"/>
    <mergeCell ref="B35:B37"/>
    <mergeCell ref="Q35:Q37"/>
    <mergeCell ref="T35:T37"/>
    <mergeCell ref="U35:U37"/>
    <mergeCell ref="V35:V37"/>
    <mergeCell ref="X35:X37"/>
    <mergeCell ref="Y35:Y37"/>
    <mergeCell ref="Z35:Z37"/>
    <mergeCell ref="AA35:AA37"/>
    <mergeCell ref="AB35:AB37"/>
    <mergeCell ref="B38:B40"/>
    <mergeCell ref="Q38:Q40"/>
    <mergeCell ref="T38:T40"/>
    <mergeCell ref="U38:U40"/>
    <mergeCell ref="V38:V40"/>
    <mergeCell ref="X38:X40"/>
    <mergeCell ref="Y38:Y40"/>
    <mergeCell ref="Z38:Z40"/>
    <mergeCell ref="AA38:AA40"/>
    <mergeCell ref="AB38:AB40"/>
    <mergeCell ref="A41:A49"/>
    <mergeCell ref="B41:B43"/>
    <mergeCell ref="Q41:Q43"/>
    <mergeCell ref="R41:R49"/>
    <mergeCell ref="T41:T43"/>
    <mergeCell ref="U41:U43"/>
    <mergeCell ref="V41:V43"/>
    <mergeCell ref="X41:X43"/>
    <mergeCell ref="Y41:Y43"/>
    <mergeCell ref="Z41:Z43"/>
    <mergeCell ref="AA41:AA43"/>
    <mergeCell ref="AB41:AB43"/>
    <mergeCell ref="B44:B46"/>
    <mergeCell ref="Q44:Q46"/>
    <mergeCell ref="T44:T46"/>
    <mergeCell ref="U44:U46"/>
    <mergeCell ref="V44:V46"/>
    <mergeCell ref="X44:X46"/>
    <mergeCell ref="Y44:Y46"/>
    <mergeCell ref="Z44:Z46"/>
    <mergeCell ref="AA44:AA46"/>
    <mergeCell ref="AB44:AB46"/>
    <mergeCell ref="B47:B49"/>
    <mergeCell ref="Q47:Q49"/>
    <mergeCell ref="T47:T49"/>
    <mergeCell ref="U47:U49"/>
    <mergeCell ref="V47:V49"/>
    <mergeCell ref="X47:X49"/>
    <mergeCell ref="Y47:Y49"/>
    <mergeCell ref="Z47:Z49"/>
    <mergeCell ref="AA47:AA49"/>
    <mergeCell ref="AB47:AB49"/>
    <mergeCell ref="A50:A64"/>
    <mergeCell ref="B50:B52"/>
    <mergeCell ref="Q50:Q52"/>
    <mergeCell ref="R50:R64"/>
    <mergeCell ref="T50:T52"/>
    <mergeCell ref="U50:U52"/>
    <mergeCell ref="V50:V52"/>
    <mergeCell ref="X50:X52"/>
    <mergeCell ref="Y50:Y52"/>
    <mergeCell ref="Z50:Z52"/>
    <mergeCell ref="AA50:AA52"/>
    <mergeCell ref="AB50:AB52"/>
    <mergeCell ref="B53:B55"/>
    <mergeCell ref="Q53:Q55"/>
    <mergeCell ref="T53:T55"/>
    <mergeCell ref="U53:U55"/>
    <mergeCell ref="S53:S55"/>
    <mergeCell ref="V53:V55"/>
    <mergeCell ref="X53:X55"/>
    <mergeCell ref="Y53:Y55"/>
    <mergeCell ref="Z53:Z55"/>
    <mergeCell ref="AA53:AA55"/>
    <mergeCell ref="AB53:AB55"/>
    <mergeCell ref="B56:B58"/>
    <mergeCell ref="Q56:Q58"/>
    <mergeCell ref="T56:T58"/>
    <mergeCell ref="U56:U58"/>
    <mergeCell ref="V56:V58"/>
    <mergeCell ref="X56:X58"/>
    <mergeCell ref="Y56:Y58"/>
    <mergeCell ref="Z56:Z58"/>
    <mergeCell ref="AA56:AA58"/>
    <mergeCell ref="AB56:AB58"/>
    <mergeCell ref="B59:B61"/>
    <mergeCell ref="Q59:Q61"/>
    <mergeCell ref="T59:T61"/>
    <mergeCell ref="U59:U61"/>
    <mergeCell ref="V59:V61"/>
    <mergeCell ref="X59:X61"/>
    <mergeCell ref="Y59:Y61"/>
    <mergeCell ref="Z59:Z61"/>
    <mergeCell ref="AA59:AA61"/>
    <mergeCell ref="AB59:AB61"/>
    <mergeCell ref="B62:B64"/>
    <mergeCell ref="Q62:Q64"/>
    <mergeCell ref="T62:T64"/>
    <mergeCell ref="U62:U64"/>
    <mergeCell ref="V62:V64"/>
    <mergeCell ref="X62:X64"/>
    <mergeCell ref="Y62:Y64"/>
    <mergeCell ref="Z62:Z64"/>
    <mergeCell ref="AA62:AA64"/>
    <mergeCell ref="AB62:AB64"/>
    <mergeCell ref="A65:A76"/>
    <mergeCell ref="B65:B67"/>
    <mergeCell ref="Q65:Q67"/>
    <mergeCell ref="R65:R76"/>
    <mergeCell ref="T65:T67"/>
    <mergeCell ref="U65:U67"/>
    <mergeCell ref="V65:V67"/>
    <mergeCell ref="X65:X67"/>
    <mergeCell ref="Y65:Y67"/>
    <mergeCell ref="Z65:Z67"/>
    <mergeCell ref="AA65:AA67"/>
    <mergeCell ref="AB65:AB67"/>
    <mergeCell ref="B68:B70"/>
    <mergeCell ref="Q68:Q70"/>
    <mergeCell ref="T68:T70"/>
    <mergeCell ref="U68:U70"/>
    <mergeCell ref="V68:V70"/>
    <mergeCell ref="X68:X70"/>
    <mergeCell ref="S68:S70"/>
    <mergeCell ref="Y68:Y70"/>
    <mergeCell ref="Z68:Z70"/>
    <mergeCell ref="AA68:AA70"/>
    <mergeCell ref="AB68:AB70"/>
    <mergeCell ref="B71:B73"/>
    <mergeCell ref="Q71:Q73"/>
    <mergeCell ref="T71:T73"/>
    <mergeCell ref="U71:U73"/>
    <mergeCell ref="V71:V73"/>
    <mergeCell ref="X71:X73"/>
    <mergeCell ref="Y71:Y73"/>
    <mergeCell ref="Z71:Z73"/>
    <mergeCell ref="AA71:AA73"/>
    <mergeCell ref="AB71:AB73"/>
    <mergeCell ref="B74:B76"/>
    <mergeCell ref="Q74:Q76"/>
    <mergeCell ref="T74:T76"/>
    <mergeCell ref="U74:U76"/>
    <mergeCell ref="V74:V76"/>
    <mergeCell ref="X74:X76"/>
    <mergeCell ref="Y74:Y76"/>
    <mergeCell ref="Z74:Z76"/>
    <mergeCell ref="AA74:AA76"/>
    <mergeCell ref="AB74:AB76"/>
    <mergeCell ref="A77:A79"/>
    <mergeCell ref="B77:B79"/>
    <mergeCell ref="Q77:Q79"/>
    <mergeCell ref="R77:R79"/>
    <mergeCell ref="T77:T79"/>
    <mergeCell ref="U77:U79"/>
    <mergeCell ref="V77:V79"/>
    <mergeCell ref="X77:X79"/>
    <mergeCell ref="Y77:Y79"/>
    <mergeCell ref="Z77:Z79"/>
    <mergeCell ref="AA77:AA79"/>
    <mergeCell ref="AB77:AB79"/>
    <mergeCell ref="A80:A97"/>
    <mergeCell ref="B80:B82"/>
    <mergeCell ref="Q80:Q82"/>
    <mergeCell ref="R80:R97"/>
    <mergeCell ref="T80:T82"/>
    <mergeCell ref="U80:U82"/>
    <mergeCell ref="B83:B85"/>
    <mergeCell ref="Q83:Q85"/>
    <mergeCell ref="T83:T85"/>
    <mergeCell ref="U83:U85"/>
    <mergeCell ref="V80:V82"/>
    <mergeCell ref="X80:X82"/>
    <mergeCell ref="Y80:Y82"/>
    <mergeCell ref="Z80:Z82"/>
    <mergeCell ref="AA80:AA82"/>
    <mergeCell ref="AB80:AB82"/>
    <mergeCell ref="V83:V85"/>
    <mergeCell ref="X83:X85"/>
    <mergeCell ref="Y83:Y85"/>
    <mergeCell ref="Z83:Z85"/>
    <mergeCell ref="AA83:AA85"/>
    <mergeCell ref="AB83:AB85"/>
    <mergeCell ref="B86:B88"/>
    <mergeCell ref="Q86:Q88"/>
    <mergeCell ref="T86:T88"/>
    <mergeCell ref="U86:U88"/>
    <mergeCell ref="V86:V88"/>
    <mergeCell ref="X86:X88"/>
    <mergeCell ref="Y86:Y88"/>
    <mergeCell ref="Z86:Z88"/>
    <mergeCell ref="AA86:AA88"/>
    <mergeCell ref="AB86:AB88"/>
    <mergeCell ref="B89:B91"/>
    <mergeCell ref="Q89:Q91"/>
    <mergeCell ref="T89:T91"/>
    <mergeCell ref="U89:U91"/>
    <mergeCell ref="V89:V91"/>
    <mergeCell ref="X89:X91"/>
    <mergeCell ref="Y89:Y91"/>
    <mergeCell ref="Z89:Z91"/>
    <mergeCell ref="AA89:AA91"/>
    <mergeCell ref="AB89:AB91"/>
    <mergeCell ref="B92:B94"/>
    <mergeCell ref="Q92:Q94"/>
    <mergeCell ref="T92:T94"/>
    <mergeCell ref="U92:U94"/>
    <mergeCell ref="V92:V94"/>
    <mergeCell ref="X92:X94"/>
    <mergeCell ref="Y92:Y94"/>
    <mergeCell ref="Z92:Z94"/>
    <mergeCell ref="AA92:AA94"/>
    <mergeCell ref="AB92:AB94"/>
    <mergeCell ref="B95:B97"/>
    <mergeCell ref="Q95:Q97"/>
    <mergeCell ref="T95:T97"/>
    <mergeCell ref="U95:U97"/>
    <mergeCell ref="V95:V97"/>
    <mergeCell ref="X95:X97"/>
    <mergeCell ref="Y95:Y97"/>
    <mergeCell ref="Z95:Z97"/>
    <mergeCell ref="AA95:AA97"/>
    <mergeCell ref="AB95:AB97"/>
    <mergeCell ref="A98:A103"/>
    <mergeCell ref="B98:B100"/>
    <mergeCell ref="Q98:Q100"/>
    <mergeCell ref="R98:R103"/>
    <mergeCell ref="T98:T100"/>
    <mergeCell ref="U98:U100"/>
    <mergeCell ref="V98:V100"/>
    <mergeCell ref="X98:X100"/>
    <mergeCell ref="Y98:Y100"/>
    <mergeCell ref="Z98:Z100"/>
    <mergeCell ref="AA98:AA100"/>
    <mergeCell ref="AB98:AB100"/>
    <mergeCell ref="B101:B103"/>
    <mergeCell ref="Q101:Q103"/>
    <mergeCell ref="T101:T103"/>
    <mergeCell ref="U101:U103"/>
    <mergeCell ref="V101:V103"/>
    <mergeCell ref="X101:X103"/>
    <mergeCell ref="Y101:Y103"/>
    <mergeCell ref="Z101:Z103"/>
    <mergeCell ref="AA101:AA103"/>
    <mergeCell ref="AB101:AB103"/>
    <mergeCell ref="A104:A112"/>
    <mergeCell ref="B104:B106"/>
    <mergeCell ref="Q104:Q106"/>
    <mergeCell ref="R104:R112"/>
    <mergeCell ref="T104:T106"/>
    <mergeCell ref="U104:U106"/>
    <mergeCell ref="V104:V106"/>
    <mergeCell ref="X104:X106"/>
    <mergeCell ref="Y104:Y106"/>
    <mergeCell ref="Z104:Z106"/>
    <mergeCell ref="AA104:AA106"/>
    <mergeCell ref="AB104:AB106"/>
    <mergeCell ref="X110:X112"/>
    <mergeCell ref="B107:B109"/>
    <mergeCell ref="Q107:Q109"/>
    <mergeCell ref="T107:T109"/>
    <mergeCell ref="U107:U109"/>
    <mergeCell ref="V107:V109"/>
    <mergeCell ref="X107:X109"/>
    <mergeCell ref="S107:S109"/>
    <mergeCell ref="Y107:Y109"/>
    <mergeCell ref="Z107:Z109"/>
    <mergeCell ref="AA107:AA109"/>
    <mergeCell ref="AA113:AA115"/>
    <mergeCell ref="AB107:AB109"/>
    <mergeCell ref="B110:B112"/>
    <mergeCell ref="Q110:Q112"/>
    <mergeCell ref="T110:T112"/>
    <mergeCell ref="U110:U112"/>
    <mergeCell ref="V110:V112"/>
    <mergeCell ref="Y110:Y112"/>
    <mergeCell ref="Z110:Z112"/>
    <mergeCell ref="AA110:AA112"/>
    <mergeCell ref="AB110:AB112"/>
    <mergeCell ref="A113:A115"/>
    <mergeCell ref="B113:B115"/>
    <mergeCell ref="Q113:Q115"/>
    <mergeCell ref="R113:R115"/>
    <mergeCell ref="T113:T115"/>
    <mergeCell ref="AB121:AB123"/>
    <mergeCell ref="V113:V115"/>
    <mergeCell ref="AB113:AB115"/>
    <mergeCell ref="X113:X115"/>
    <mergeCell ref="Y113:Y115"/>
    <mergeCell ref="Z113:Z115"/>
    <mergeCell ref="U113:U115"/>
    <mergeCell ref="A116:C116"/>
    <mergeCell ref="A119:E119"/>
    <mergeCell ref="A120:B120"/>
    <mergeCell ref="Q120:R120"/>
    <mergeCell ref="Y124:Y126"/>
    <mergeCell ref="Z124:Z126"/>
    <mergeCell ref="AA121:AA123"/>
    <mergeCell ref="U121:U123"/>
    <mergeCell ref="V121:V123"/>
    <mergeCell ref="X121:X123"/>
    <mergeCell ref="Y121:Y123"/>
    <mergeCell ref="AA124:AA126"/>
    <mergeCell ref="AB124:AB126"/>
    <mergeCell ref="Z121:Z123"/>
    <mergeCell ref="A130:A138"/>
    <mergeCell ref="B130:B132"/>
    <mergeCell ref="Q130:Q132"/>
    <mergeCell ref="R130:R138"/>
    <mergeCell ref="B133:B135"/>
    <mergeCell ref="Q133:Q135"/>
    <mergeCell ref="B136:B138"/>
    <mergeCell ref="Q136:Q138"/>
    <mergeCell ref="T130:T132"/>
    <mergeCell ref="U130:U132"/>
    <mergeCell ref="V130:V132"/>
    <mergeCell ref="X130:X132"/>
    <mergeCell ref="W130:W132"/>
    <mergeCell ref="Y130:Y132"/>
    <mergeCell ref="Z130:Z132"/>
    <mergeCell ref="AA130:AA132"/>
    <mergeCell ref="AB130:AB132"/>
    <mergeCell ref="T133:T135"/>
    <mergeCell ref="U133:U135"/>
    <mergeCell ref="V133:V135"/>
    <mergeCell ref="X133:X135"/>
    <mergeCell ref="W133:W135"/>
    <mergeCell ref="Y133:Y135"/>
    <mergeCell ref="Z133:Z135"/>
    <mergeCell ref="AA133:AA135"/>
    <mergeCell ref="AB133:AB135"/>
    <mergeCell ref="T136:T138"/>
    <mergeCell ref="U136:U138"/>
    <mergeCell ref="V136:V138"/>
    <mergeCell ref="X136:X138"/>
    <mergeCell ref="W136:W138"/>
    <mergeCell ref="Y136:Y138"/>
    <mergeCell ref="Z136:Z138"/>
    <mergeCell ref="AA136:AA138"/>
    <mergeCell ref="AB136:AB138"/>
    <mergeCell ref="A139:A150"/>
    <mergeCell ref="B139:B141"/>
    <mergeCell ref="Q139:Q141"/>
    <mergeCell ref="R139:R150"/>
    <mergeCell ref="B145:B147"/>
    <mergeCell ref="Q145:Q147"/>
    <mergeCell ref="B148:B150"/>
    <mergeCell ref="Q148:Q150"/>
    <mergeCell ref="B142:B144"/>
    <mergeCell ref="Q142:Q144"/>
    <mergeCell ref="X142:X144"/>
    <mergeCell ref="Y142:Y144"/>
    <mergeCell ref="Z142:Z144"/>
    <mergeCell ref="W142:W144"/>
    <mergeCell ref="U151:U153"/>
    <mergeCell ref="V151:V153"/>
    <mergeCell ref="Q151:Q153"/>
    <mergeCell ref="T142:T144"/>
    <mergeCell ref="U142:U144"/>
    <mergeCell ref="T148:T150"/>
    <mergeCell ref="U148:U150"/>
    <mergeCell ref="V148:V150"/>
    <mergeCell ref="T145:T147"/>
    <mergeCell ref="A151:A159"/>
    <mergeCell ref="B151:B153"/>
    <mergeCell ref="R151:R159"/>
    <mergeCell ref="T151:T153"/>
    <mergeCell ref="W151:W153"/>
    <mergeCell ref="X151:X153"/>
    <mergeCell ref="AA151:AA153"/>
    <mergeCell ref="AB151:AB153"/>
    <mergeCell ref="Z151:Z153"/>
    <mergeCell ref="Y151:Y153"/>
    <mergeCell ref="X154:X159"/>
    <mergeCell ref="Y154:Y159"/>
    <mergeCell ref="B154:B156"/>
    <mergeCell ref="Q154:Q156"/>
    <mergeCell ref="T154:T156"/>
    <mergeCell ref="U154:U156"/>
    <mergeCell ref="Z154:Z159"/>
    <mergeCell ref="AA154:AA159"/>
    <mergeCell ref="AB154:AB159"/>
    <mergeCell ref="B157:B159"/>
    <mergeCell ref="Q157:Q159"/>
    <mergeCell ref="T157:T159"/>
    <mergeCell ref="U157:U159"/>
    <mergeCell ref="V157:V159"/>
    <mergeCell ref="V154:V156"/>
    <mergeCell ref="W154:W159"/>
    <mergeCell ref="A160:A168"/>
    <mergeCell ref="B160:B162"/>
    <mergeCell ref="Q160:Q162"/>
    <mergeCell ref="R160:R168"/>
    <mergeCell ref="B163:B165"/>
    <mergeCell ref="Q163:Q165"/>
    <mergeCell ref="B166:B168"/>
    <mergeCell ref="Q166:Q168"/>
    <mergeCell ref="S160:S162"/>
    <mergeCell ref="S163:S165"/>
    <mergeCell ref="S166:S168"/>
    <mergeCell ref="V160:V162"/>
    <mergeCell ref="T166:T168"/>
    <mergeCell ref="U166:U168"/>
    <mergeCell ref="V166:V168"/>
    <mergeCell ref="W160:W162"/>
    <mergeCell ref="X160:X162"/>
    <mergeCell ref="T163:T165"/>
    <mergeCell ref="U163:U165"/>
    <mergeCell ref="V163:V165"/>
    <mergeCell ref="W163:W165"/>
    <mergeCell ref="X163:X165"/>
    <mergeCell ref="T160:T162"/>
    <mergeCell ref="U160:U162"/>
    <mergeCell ref="Y160:Y162"/>
    <mergeCell ref="Z160:Z162"/>
    <mergeCell ref="AA160:AA162"/>
    <mergeCell ref="AB160:AB162"/>
    <mergeCell ref="Y163:Y165"/>
    <mergeCell ref="Z163:Z165"/>
    <mergeCell ref="AA163:AA165"/>
    <mergeCell ref="AB163:AB165"/>
    <mergeCell ref="AB166:AB168"/>
    <mergeCell ref="A169:A180"/>
    <mergeCell ref="B169:B171"/>
    <mergeCell ref="Q169:Q171"/>
    <mergeCell ref="R169:R180"/>
    <mergeCell ref="T169:T171"/>
    <mergeCell ref="U169:U171"/>
    <mergeCell ref="S172:S174"/>
    <mergeCell ref="S175:S177"/>
    <mergeCell ref="W166:W168"/>
    <mergeCell ref="AA166:AA168"/>
    <mergeCell ref="X166:X168"/>
    <mergeCell ref="Y166:Y168"/>
    <mergeCell ref="Z166:Z168"/>
    <mergeCell ref="W169:W171"/>
    <mergeCell ref="X169:X171"/>
    <mergeCell ref="W172:W174"/>
    <mergeCell ref="X172:X174"/>
    <mergeCell ref="Y169:Y171"/>
    <mergeCell ref="Z169:Z171"/>
    <mergeCell ref="AA169:AA171"/>
    <mergeCell ref="V175:V177"/>
    <mergeCell ref="W175:W177"/>
    <mergeCell ref="X175:X177"/>
    <mergeCell ref="Y175:Y177"/>
    <mergeCell ref="Z175:Z177"/>
    <mergeCell ref="AA175:AA177"/>
    <mergeCell ref="V169:V171"/>
    <mergeCell ref="AB169:AB171"/>
    <mergeCell ref="B172:B174"/>
    <mergeCell ref="Q172:Q174"/>
    <mergeCell ref="T172:T174"/>
    <mergeCell ref="U172:U174"/>
    <mergeCell ref="Y172:Y174"/>
    <mergeCell ref="Z172:Z174"/>
    <mergeCell ref="AA172:AA174"/>
    <mergeCell ref="AB172:AB174"/>
    <mergeCell ref="V172:V174"/>
    <mergeCell ref="B175:B177"/>
    <mergeCell ref="Q175:Q177"/>
    <mergeCell ref="T175:T177"/>
    <mergeCell ref="U175:U177"/>
    <mergeCell ref="AB175:AB177"/>
    <mergeCell ref="B178:B180"/>
    <mergeCell ref="Q178:Q180"/>
    <mergeCell ref="T178:T180"/>
    <mergeCell ref="U178:U180"/>
    <mergeCell ref="S178:S180"/>
    <mergeCell ref="V178:V180"/>
    <mergeCell ref="W178:W180"/>
    <mergeCell ref="X178:X180"/>
    <mergeCell ref="Y178:Y180"/>
    <mergeCell ref="Z178:Z180"/>
    <mergeCell ref="AA178:AA180"/>
    <mergeCell ref="AB178:AB180"/>
    <mergeCell ref="A181:A183"/>
    <mergeCell ref="B181:B183"/>
    <mergeCell ref="Q181:Q183"/>
    <mergeCell ref="R181:R183"/>
    <mergeCell ref="T181:T183"/>
    <mergeCell ref="U181:U183"/>
    <mergeCell ref="V181:V183"/>
    <mergeCell ref="U184:U186"/>
    <mergeCell ref="V184:V186"/>
    <mergeCell ref="W184:W186"/>
    <mergeCell ref="AB184:AB186"/>
    <mergeCell ref="W181:W183"/>
    <mergeCell ref="X181:X183"/>
    <mergeCell ref="Y181:Y183"/>
    <mergeCell ref="Z181:Z183"/>
    <mergeCell ref="X187:X189"/>
    <mergeCell ref="Y187:Y189"/>
    <mergeCell ref="AA181:AA183"/>
    <mergeCell ref="X184:X186"/>
    <mergeCell ref="Y184:Y186"/>
    <mergeCell ref="Z184:Z186"/>
    <mergeCell ref="AA184:AA186"/>
    <mergeCell ref="B190:B192"/>
    <mergeCell ref="Q190:Q192"/>
    <mergeCell ref="AB181:AB183"/>
    <mergeCell ref="A184:A192"/>
    <mergeCell ref="B184:B186"/>
    <mergeCell ref="Q184:Q186"/>
    <mergeCell ref="R184:R192"/>
    <mergeCell ref="T184:T186"/>
    <mergeCell ref="S190:S192"/>
    <mergeCell ref="W187:W189"/>
    <mergeCell ref="B187:B189"/>
    <mergeCell ref="Q187:Q189"/>
    <mergeCell ref="T187:T189"/>
    <mergeCell ref="U187:U189"/>
    <mergeCell ref="S187:S189"/>
    <mergeCell ref="U196:U198"/>
    <mergeCell ref="T190:T192"/>
    <mergeCell ref="U190:U192"/>
    <mergeCell ref="AA193:AA195"/>
    <mergeCell ref="V190:V192"/>
    <mergeCell ref="W190:W192"/>
    <mergeCell ref="X190:X192"/>
    <mergeCell ref="U193:U195"/>
    <mergeCell ref="T193:T195"/>
    <mergeCell ref="B196:B198"/>
    <mergeCell ref="Q196:Q198"/>
    <mergeCell ref="T196:T198"/>
    <mergeCell ref="A193:A198"/>
    <mergeCell ref="B193:B195"/>
    <mergeCell ref="Q193:Q195"/>
    <mergeCell ref="R193:R198"/>
    <mergeCell ref="X193:X195"/>
    <mergeCell ref="Y193:Y195"/>
    <mergeCell ref="Z193:Z195"/>
    <mergeCell ref="V196:V198"/>
    <mergeCell ref="W196:W198"/>
    <mergeCell ref="A199:A207"/>
    <mergeCell ref="B199:B201"/>
    <mergeCell ref="Q199:Q201"/>
    <mergeCell ref="R199:R207"/>
    <mergeCell ref="B202:B204"/>
    <mergeCell ref="Q202:Q204"/>
    <mergeCell ref="B205:B207"/>
    <mergeCell ref="Q205:Q207"/>
    <mergeCell ref="T199:T201"/>
    <mergeCell ref="U199:U201"/>
    <mergeCell ref="S205:S207"/>
    <mergeCell ref="S199:S201"/>
    <mergeCell ref="T202:T204"/>
    <mergeCell ref="U202:U204"/>
    <mergeCell ref="S202:S204"/>
    <mergeCell ref="T205:T207"/>
    <mergeCell ref="U205:U207"/>
    <mergeCell ref="V199:V201"/>
    <mergeCell ref="W199:W201"/>
    <mergeCell ref="X199:X201"/>
    <mergeCell ref="V202:V204"/>
    <mergeCell ref="W202:W204"/>
    <mergeCell ref="X202:X204"/>
    <mergeCell ref="Y199:Y201"/>
    <mergeCell ref="Z199:Z201"/>
    <mergeCell ref="AA199:AA201"/>
    <mergeCell ref="AB199:AB201"/>
    <mergeCell ref="Y202:Y204"/>
    <mergeCell ref="Z202:Z204"/>
    <mergeCell ref="AA202:AA204"/>
    <mergeCell ref="AB202:AB204"/>
    <mergeCell ref="V205:V207"/>
    <mergeCell ref="W205:W207"/>
    <mergeCell ref="X205:X207"/>
    <mergeCell ref="Y205:Y207"/>
    <mergeCell ref="Z205:Z207"/>
    <mergeCell ref="AA205:AA207"/>
    <mergeCell ref="AB205:AB207"/>
    <mergeCell ref="A208:A210"/>
    <mergeCell ref="B208:B210"/>
    <mergeCell ref="Q208:Q210"/>
    <mergeCell ref="R208:R210"/>
    <mergeCell ref="T208:T210"/>
    <mergeCell ref="U208:U210"/>
    <mergeCell ref="V208:V210"/>
    <mergeCell ref="W208:W210"/>
    <mergeCell ref="X208:X210"/>
    <mergeCell ref="Y208:Y210"/>
    <mergeCell ref="Z208:Z210"/>
    <mergeCell ref="AA208:AA210"/>
    <mergeCell ref="AB208:AB210"/>
    <mergeCell ref="A211:C211"/>
    <mergeCell ref="S5:S7"/>
    <mergeCell ref="S8:S10"/>
    <mergeCell ref="S11:S13"/>
    <mergeCell ref="S14:S16"/>
    <mergeCell ref="S17:S19"/>
    <mergeCell ref="S20:S22"/>
    <mergeCell ref="S23:S25"/>
    <mergeCell ref="S26:S28"/>
    <mergeCell ref="S29:S31"/>
    <mergeCell ref="S32:S34"/>
    <mergeCell ref="S35:S37"/>
    <mergeCell ref="S38:S40"/>
    <mergeCell ref="S41:S43"/>
    <mergeCell ref="S44:S46"/>
    <mergeCell ref="S47:S49"/>
    <mergeCell ref="S50:S52"/>
    <mergeCell ref="S56:S58"/>
    <mergeCell ref="S59:S61"/>
    <mergeCell ref="S62:S64"/>
    <mergeCell ref="S65:S67"/>
    <mergeCell ref="S71:S73"/>
    <mergeCell ref="S74:S76"/>
    <mergeCell ref="S77:S79"/>
    <mergeCell ref="S80:S82"/>
    <mergeCell ref="S83:S85"/>
    <mergeCell ref="S86:S88"/>
    <mergeCell ref="S89:S91"/>
    <mergeCell ref="S92:S94"/>
    <mergeCell ref="S95:S97"/>
    <mergeCell ref="S98:S100"/>
    <mergeCell ref="S101:S103"/>
    <mergeCell ref="AB187:AB189"/>
    <mergeCell ref="S151:S153"/>
    <mergeCell ref="S154:S156"/>
    <mergeCell ref="S157:S159"/>
    <mergeCell ref="S169:S171"/>
    <mergeCell ref="S181:S183"/>
    <mergeCell ref="S184:S186"/>
    <mergeCell ref="V187:V189"/>
    <mergeCell ref="Z187:Z189"/>
    <mergeCell ref="AA187:AA189"/>
    <mergeCell ref="Y148:Y150"/>
    <mergeCell ref="Z148:Z150"/>
    <mergeCell ref="S104:S106"/>
    <mergeCell ref="S110:S112"/>
    <mergeCell ref="S113:S115"/>
    <mergeCell ref="U145:U147"/>
    <mergeCell ref="V145:V147"/>
    <mergeCell ref="X145:X147"/>
    <mergeCell ref="Y145:Y147"/>
    <mergeCell ref="W148:W150"/>
    <mergeCell ref="AA190:AA192"/>
    <mergeCell ref="AB190:AB192"/>
    <mergeCell ref="Y190:Y192"/>
    <mergeCell ref="Z190:Z192"/>
    <mergeCell ref="S193:S195"/>
    <mergeCell ref="S196:S198"/>
    <mergeCell ref="AA196:AA198"/>
    <mergeCell ref="AB196:AB198"/>
    <mergeCell ref="AB193:AB195"/>
    <mergeCell ref="X196:X198"/>
    <mergeCell ref="Y196:Y198"/>
    <mergeCell ref="Z196:Z198"/>
    <mergeCell ref="V193:V195"/>
    <mergeCell ref="W193:W195"/>
    <mergeCell ref="S208:S210"/>
    <mergeCell ref="S121:S123"/>
    <mergeCell ref="S124:S126"/>
    <mergeCell ref="S130:S132"/>
    <mergeCell ref="S133:S135"/>
    <mergeCell ref="S136:S138"/>
    <mergeCell ref="S139:S141"/>
    <mergeCell ref="S142:S144"/>
    <mergeCell ref="S148:S150"/>
    <mergeCell ref="S145:S147"/>
    <mergeCell ref="X148:X150"/>
    <mergeCell ref="AB139:AB141"/>
    <mergeCell ref="AA142:AA144"/>
    <mergeCell ref="AB142:AB144"/>
    <mergeCell ref="AA145:AA147"/>
    <mergeCell ref="AB145:AB147"/>
    <mergeCell ref="Z145:Z147"/>
    <mergeCell ref="AA139:AA141"/>
    <mergeCell ref="AA148:AA150"/>
    <mergeCell ref="AB148:AB150"/>
    <mergeCell ref="W145:W147"/>
    <mergeCell ref="Z139:Z141"/>
    <mergeCell ref="V142:V144"/>
    <mergeCell ref="A121:A129"/>
    <mergeCell ref="R121:R129"/>
    <mergeCell ref="Q127:Q129"/>
    <mergeCell ref="S127:S129"/>
    <mergeCell ref="T127:T129"/>
    <mergeCell ref="T121:T123"/>
    <mergeCell ref="B124:B126"/>
    <mergeCell ref="T139:T141"/>
    <mergeCell ref="U139:U141"/>
    <mergeCell ref="X139:X141"/>
    <mergeCell ref="Y139:Y141"/>
    <mergeCell ref="V139:V141"/>
    <mergeCell ref="W139:W141"/>
    <mergeCell ref="AA127:AA129"/>
    <mergeCell ref="AB127:AB129"/>
    <mergeCell ref="U127:U129"/>
    <mergeCell ref="V127:V129"/>
    <mergeCell ref="W127:W129"/>
    <mergeCell ref="X127:X129"/>
    <mergeCell ref="Y127:Y129"/>
    <mergeCell ref="Z127:Z129"/>
    <mergeCell ref="Q124:Q126"/>
    <mergeCell ref="B127:B129"/>
    <mergeCell ref="B121:B123"/>
    <mergeCell ref="Q121:Q123"/>
    <mergeCell ref="T124:T126"/>
    <mergeCell ref="U124:U126"/>
    <mergeCell ref="V124:V126"/>
    <mergeCell ref="X124:X126"/>
  </mergeCells>
  <printOptions/>
  <pageMargins left="0.31496062992125984" right="0.15748031496062992" top="0.3937007874015748" bottom="0.4330708661417323" header="0" footer="0.15748031496062992"/>
  <pageSetup fitToHeight="0" horizontalDpi="600" verticalDpi="600" orientation="portrait" paperSize="9" scale="71" r:id="rId1"/>
  <headerFooter alignWithMargins="0">
    <oddFooter>&amp;C&amp;"微軟正黑體,標準"&amp;8  &amp;P/ &amp;N</oddFooter>
  </headerFooter>
  <rowBreaks count="2" manualBreakCount="2">
    <brk id="64" max="20" man="1"/>
    <brk id="1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210"/>
  <sheetViews>
    <sheetView showGridLines="0" zoomScale="130" zoomScaleNormal="130" zoomScaleSheetLayoutView="160" zoomScalePageLayoutView="0" workbookViewId="0" topLeftCell="A1">
      <pane xSplit="3" ySplit="4" topLeftCell="D2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O5" sqref="O5"/>
    </sheetView>
  </sheetViews>
  <sheetFormatPr defaultColWidth="9.00390625" defaultRowHeight="16.5"/>
  <cols>
    <col min="1" max="1" width="3.625" style="16" customWidth="1"/>
    <col min="2" max="2" width="3.75390625" style="16" customWidth="1"/>
    <col min="3" max="3" width="5.125" style="9" customWidth="1"/>
    <col min="4" max="6" width="5.00390625" style="1" customWidth="1"/>
    <col min="7" max="10" width="4.875" style="1" customWidth="1"/>
    <col min="11" max="12" width="4.875" style="9" customWidth="1"/>
    <col min="13" max="13" width="4.875" style="20" customWidth="1"/>
    <col min="14" max="15" width="5.25390625" style="9" customWidth="1"/>
    <col min="16" max="16" width="5.50390625" style="9" customWidth="1"/>
    <col min="17" max="17" width="5.125" style="9" customWidth="1"/>
    <col min="18" max="21" width="4.875" style="9" customWidth="1"/>
    <col min="22" max="23" width="4.875" style="1" customWidth="1"/>
    <col min="24" max="24" width="4.75390625" style="22" customWidth="1"/>
    <col min="25" max="25" width="4.875" style="23" customWidth="1"/>
    <col min="26" max="26" width="5.625" style="17" customWidth="1"/>
    <col min="27" max="27" width="6.375" style="17" customWidth="1"/>
    <col min="28" max="16384" width="9.00390625" style="2" customWidth="1"/>
  </cols>
  <sheetData>
    <row r="1" spans="1:27" ht="22.5" customHeight="1">
      <c r="A1" s="292" t="s">
        <v>112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100"/>
      <c r="Y1" s="102"/>
      <c r="Z1" s="100"/>
      <c r="AA1" s="2"/>
    </row>
    <row r="2" spans="1:27" ht="20.25" customHeight="1">
      <c r="A2" s="293" t="s">
        <v>153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161"/>
      <c r="Y2" s="103"/>
      <c r="Z2" s="101"/>
      <c r="AA2" s="2"/>
    </row>
    <row r="3" spans="1:27" ht="18.75" customHeight="1" thickBot="1">
      <c r="A3" s="162" t="s">
        <v>114</v>
      </c>
      <c r="B3" s="162"/>
      <c r="C3" s="162"/>
      <c r="D3" s="162"/>
      <c r="J3" s="3"/>
      <c r="K3" s="105" t="s">
        <v>113</v>
      </c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3"/>
      <c r="Z3" s="105"/>
      <c r="AA3" s="2"/>
    </row>
    <row r="4" spans="1:27" ht="18" customHeight="1" thickBot="1">
      <c r="A4" s="279" t="s">
        <v>13</v>
      </c>
      <c r="B4" s="283"/>
      <c r="C4" s="114" t="s">
        <v>0</v>
      </c>
      <c r="D4" s="115" t="s">
        <v>23</v>
      </c>
      <c r="E4" s="115" t="s">
        <v>1</v>
      </c>
      <c r="F4" s="115" t="s">
        <v>2</v>
      </c>
      <c r="G4" s="115" t="s">
        <v>3</v>
      </c>
      <c r="H4" s="115" t="s">
        <v>16</v>
      </c>
      <c r="I4" s="115" t="s">
        <v>4</v>
      </c>
      <c r="J4" s="115" t="s">
        <v>5</v>
      </c>
      <c r="K4" s="115" t="s">
        <v>6</v>
      </c>
      <c r="L4" s="115" t="s">
        <v>7</v>
      </c>
      <c r="M4" s="115" t="s">
        <v>8</v>
      </c>
      <c r="N4" s="116" t="s">
        <v>9</v>
      </c>
      <c r="O4" s="117" t="s">
        <v>10</v>
      </c>
      <c r="P4" s="118" t="s">
        <v>11</v>
      </c>
      <c r="Q4" s="284" t="s">
        <v>152</v>
      </c>
      <c r="R4" s="283"/>
      <c r="S4" s="120" t="s">
        <v>151</v>
      </c>
      <c r="T4" s="120" t="s">
        <v>144</v>
      </c>
      <c r="U4" s="151" t="s">
        <v>128</v>
      </c>
      <c r="V4" s="151" t="s">
        <v>124</v>
      </c>
      <c r="W4" s="152" t="s">
        <v>109</v>
      </c>
      <c r="X4" s="133" t="s">
        <v>18</v>
      </c>
      <c r="Y4" s="133" t="s">
        <v>15</v>
      </c>
      <c r="Z4" s="25" t="s">
        <v>14</v>
      </c>
      <c r="AA4" s="25" t="s">
        <v>12</v>
      </c>
    </row>
    <row r="5" spans="1:27" ht="16.5" customHeight="1">
      <c r="A5" s="206" t="s">
        <v>19</v>
      </c>
      <c r="B5" s="220" t="s">
        <v>20</v>
      </c>
      <c r="C5" s="107" t="s">
        <v>21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2</v>
      </c>
      <c r="M5" s="26">
        <v>0</v>
      </c>
      <c r="N5" s="26">
        <v>0</v>
      </c>
      <c r="O5" s="27">
        <v>0</v>
      </c>
      <c r="P5" s="28">
        <f>SUM(D5:O5)</f>
        <v>2</v>
      </c>
      <c r="Q5" s="222">
        <f>P5+P6+P7</f>
        <v>257</v>
      </c>
      <c r="R5" s="222">
        <f>SUM(Q5:Q13)</f>
        <v>404</v>
      </c>
      <c r="S5" s="222">
        <v>256</v>
      </c>
      <c r="T5" s="222">
        <v>315</v>
      </c>
      <c r="U5" s="222">
        <v>225</v>
      </c>
      <c r="V5" s="142"/>
      <c r="W5" s="248">
        <v>92</v>
      </c>
      <c r="X5" s="248">
        <v>132</v>
      </c>
      <c r="Y5" s="303">
        <v>321</v>
      </c>
      <c r="Z5" s="294">
        <v>248</v>
      </c>
      <c r="AA5" s="294">
        <v>227</v>
      </c>
    </row>
    <row r="6" spans="1:27" ht="16.5" customHeight="1">
      <c r="A6" s="201"/>
      <c r="B6" s="218"/>
      <c r="C6" s="108" t="s">
        <v>33</v>
      </c>
      <c r="D6" s="30">
        <v>8</v>
      </c>
      <c r="E6" s="30">
        <v>15</v>
      </c>
      <c r="F6" s="30">
        <v>36</v>
      </c>
      <c r="G6" s="30">
        <v>37</v>
      </c>
      <c r="H6" s="30">
        <v>5</v>
      </c>
      <c r="I6" s="30">
        <v>0</v>
      </c>
      <c r="J6" s="31">
        <v>39</v>
      </c>
      <c r="K6" s="31">
        <v>0</v>
      </c>
      <c r="L6" s="30">
        <v>19</v>
      </c>
      <c r="M6" s="30">
        <v>1</v>
      </c>
      <c r="N6" s="30">
        <v>64</v>
      </c>
      <c r="O6" s="32">
        <v>31</v>
      </c>
      <c r="P6" s="33">
        <f>SUM(D6:O6)</f>
        <v>255</v>
      </c>
      <c r="Q6" s="214"/>
      <c r="R6" s="214"/>
      <c r="S6" s="214"/>
      <c r="T6" s="214"/>
      <c r="U6" s="214"/>
      <c r="V6" s="143">
        <v>116</v>
      </c>
      <c r="W6" s="237"/>
      <c r="X6" s="237"/>
      <c r="Y6" s="301"/>
      <c r="Z6" s="295"/>
      <c r="AA6" s="295"/>
    </row>
    <row r="7" spans="1:27" ht="16.5" customHeight="1">
      <c r="A7" s="201"/>
      <c r="B7" s="221"/>
      <c r="C7" s="109" t="s">
        <v>34</v>
      </c>
      <c r="D7" s="34">
        <v>0</v>
      </c>
      <c r="E7" s="34">
        <v>0</v>
      </c>
      <c r="F7" s="30">
        <v>0</v>
      </c>
      <c r="G7" s="34">
        <v>0</v>
      </c>
      <c r="H7" s="34">
        <v>0</v>
      </c>
      <c r="I7" s="34">
        <v>0</v>
      </c>
      <c r="J7" s="34">
        <v>0</v>
      </c>
      <c r="K7" s="35">
        <v>0</v>
      </c>
      <c r="L7" s="34">
        <v>0</v>
      </c>
      <c r="M7" s="34">
        <v>0</v>
      </c>
      <c r="N7" s="34">
        <v>0</v>
      </c>
      <c r="O7" s="36">
        <v>0</v>
      </c>
      <c r="P7" s="137">
        <f>SUM(D7:O7)</f>
        <v>0</v>
      </c>
      <c r="Q7" s="223"/>
      <c r="R7" s="214"/>
      <c r="S7" s="223"/>
      <c r="T7" s="223"/>
      <c r="U7" s="223"/>
      <c r="V7" s="144"/>
      <c r="W7" s="256"/>
      <c r="X7" s="256"/>
      <c r="Y7" s="302"/>
      <c r="Z7" s="298"/>
      <c r="AA7" s="298"/>
    </row>
    <row r="8" spans="1:27" ht="16.5" customHeight="1">
      <c r="A8" s="201"/>
      <c r="B8" s="217" t="s">
        <v>35</v>
      </c>
      <c r="C8" s="110" t="s">
        <v>21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9">
        <v>0</v>
      </c>
      <c r="L8" s="38">
        <v>0</v>
      </c>
      <c r="M8" s="39">
        <v>0</v>
      </c>
      <c r="N8" s="39">
        <v>0</v>
      </c>
      <c r="O8" s="40">
        <v>0</v>
      </c>
      <c r="P8" s="49">
        <f aca="true" t="shared" si="0" ref="P8:P71">SUM(D8:O8)</f>
        <v>0</v>
      </c>
      <c r="Q8" s="213">
        <f>P8+P9+P10</f>
        <v>43</v>
      </c>
      <c r="R8" s="214"/>
      <c r="S8" s="213">
        <v>44</v>
      </c>
      <c r="T8" s="214">
        <v>75</v>
      </c>
      <c r="U8" s="213">
        <v>116</v>
      </c>
      <c r="V8" s="145"/>
      <c r="W8" s="236">
        <v>94</v>
      </c>
      <c r="X8" s="236">
        <v>0</v>
      </c>
      <c r="Y8" s="300">
        <v>16</v>
      </c>
      <c r="Z8" s="297">
        <v>97</v>
      </c>
      <c r="AA8" s="297">
        <v>16</v>
      </c>
    </row>
    <row r="9" spans="1:27" ht="16.5" customHeight="1">
      <c r="A9" s="201"/>
      <c r="B9" s="218"/>
      <c r="C9" s="108" t="s">
        <v>33</v>
      </c>
      <c r="D9" s="30">
        <v>0</v>
      </c>
      <c r="E9" s="30">
        <v>0</v>
      </c>
      <c r="F9" s="30">
        <v>3</v>
      </c>
      <c r="G9" s="30">
        <v>1</v>
      </c>
      <c r="H9" s="30">
        <v>0</v>
      </c>
      <c r="I9" s="30">
        <v>6</v>
      </c>
      <c r="J9" s="31">
        <v>9</v>
      </c>
      <c r="K9" s="31">
        <v>0</v>
      </c>
      <c r="L9" s="30">
        <v>0</v>
      </c>
      <c r="M9" s="31">
        <v>0</v>
      </c>
      <c r="N9" s="31">
        <v>0</v>
      </c>
      <c r="O9" s="31">
        <v>24</v>
      </c>
      <c r="P9" s="33">
        <f t="shared" si="0"/>
        <v>43</v>
      </c>
      <c r="Q9" s="214"/>
      <c r="R9" s="214"/>
      <c r="S9" s="214"/>
      <c r="T9" s="214"/>
      <c r="U9" s="214"/>
      <c r="V9" s="143">
        <v>45</v>
      </c>
      <c r="W9" s="237"/>
      <c r="X9" s="237"/>
      <c r="Y9" s="301"/>
      <c r="Z9" s="295"/>
      <c r="AA9" s="295"/>
    </row>
    <row r="10" spans="1:27" ht="16.5" customHeight="1">
      <c r="A10" s="201"/>
      <c r="B10" s="221"/>
      <c r="C10" s="111" t="s">
        <v>34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3">
        <v>0</v>
      </c>
      <c r="L10" s="42">
        <v>0</v>
      </c>
      <c r="M10" s="43">
        <v>0</v>
      </c>
      <c r="N10" s="43">
        <v>0</v>
      </c>
      <c r="O10" s="44">
        <v>0</v>
      </c>
      <c r="P10" s="137">
        <f t="shared" si="0"/>
        <v>0</v>
      </c>
      <c r="Q10" s="223"/>
      <c r="R10" s="214"/>
      <c r="S10" s="223"/>
      <c r="T10" s="223"/>
      <c r="U10" s="223"/>
      <c r="V10" s="144"/>
      <c r="W10" s="256"/>
      <c r="X10" s="256"/>
      <c r="Y10" s="302"/>
      <c r="Z10" s="298"/>
      <c r="AA10" s="298"/>
    </row>
    <row r="11" spans="1:27" ht="16.5" customHeight="1">
      <c r="A11" s="201"/>
      <c r="B11" s="217" t="s">
        <v>36</v>
      </c>
      <c r="C11" s="112" t="s">
        <v>21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1</v>
      </c>
      <c r="K11" s="47">
        <v>0</v>
      </c>
      <c r="L11" s="46">
        <v>0</v>
      </c>
      <c r="M11" s="47">
        <v>0</v>
      </c>
      <c r="N11" s="47">
        <v>0</v>
      </c>
      <c r="O11" s="48">
        <v>0</v>
      </c>
      <c r="P11" s="49">
        <f t="shared" si="0"/>
        <v>1</v>
      </c>
      <c r="Q11" s="213">
        <f>P11+P12+P13</f>
        <v>104</v>
      </c>
      <c r="R11" s="214"/>
      <c r="S11" s="214">
        <v>105</v>
      </c>
      <c r="T11" s="214">
        <v>117</v>
      </c>
      <c r="U11" s="214">
        <v>52</v>
      </c>
      <c r="V11" s="143"/>
      <c r="W11" s="236">
        <v>93</v>
      </c>
      <c r="X11" s="236">
        <v>113</v>
      </c>
      <c r="Y11" s="300">
        <v>52</v>
      </c>
      <c r="Z11" s="297">
        <v>77</v>
      </c>
      <c r="AA11" s="297">
        <v>35</v>
      </c>
    </row>
    <row r="12" spans="1:27" ht="16.5" customHeight="1">
      <c r="A12" s="201"/>
      <c r="B12" s="218"/>
      <c r="C12" s="108" t="s">
        <v>33</v>
      </c>
      <c r="D12" s="30">
        <v>0</v>
      </c>
      <c r="E12" s="30">
        <v>0</v>
      </c>
      <c r="F12" s="30">
        <v>14</v>
      </c>
      <c r="G12" s="30">
        <v>69</v>
      </c>
      <c r="H12" s="30">
        <v>0</v>
      </c>
      <c r="I12" s="30">
        <v>0</v>
      </c>
      <c r="J12" s="30">
        <v>7</v>
      </c>
      <c r="K12" s="31">
        <v>0</v>
      </c>
      <c r="L12" s="30">
        <v>0</v>
      </c>
      <c r="M12" s="31">
        <v>0</v>
      </c>
      <c r="N12" s="31">
        <v>13</v>
      </c>
      <c r="O12" s="32">
        <v>0</v>
      </c>
      <c r="P12" s="33">
        <f t="shared" si="0"/>
        <v>103</v>
      </c>
      <c r="Q12" s="214"/>
      <c r="R12" s="214"/>
      <c r="S12" s="214"/>
      <c r="T12" s="214"/>
      <c r="U12" s="214"/>
      <c r="V12" s="143">
        <v>105</v>
      </c>
      <c r="W12" s="237"/>
      <c r="X12" s="237"/>
      <c r="Y12" s="301"/>
      <c r="Z12" s="295"/>
      <c r="AA12" s="295"/>
    </row>
    <row r="13" spans="1:27" ht="16.5" customHeight="1" thickBot="1">
      <c r="A13" s="202"/>
      <c r="B13" s="219"/>
      <c r="C13" s="113" t="s">
        <v>34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1">
        <v>0</v>
      </c>
      <c r="L13" s="50">
        <v>0</v>
      </c>
      <c r="M13" s="51">
        <v>0</v>
      </c>
      <c r="N13" s="51">
        <v>0</v>
      </c>
      <c r="O13" s="52">
        <v>0</v>
      </c>
      <c r="P13" s="89">
        <f t="shared" si="0"/>
        <v>0</v>
      </c>
      <c r="Q13" s="224"/>
      <c r="R13" s="224"/>
      <c r="S13" s="224"/>
      <c r="T13" s="224"/>
      <c r="U13" s="224"/>
      <c r="V13" s="146"/>
      <c r="W13" s="238"/>
      <c r="X13" s="238"/>
      <c r="Y13" s="304"/>
      <c r="Z13" s="296"/>
      <c r="AA13" s="296"/>
    </row>
    <row r="14" spans="1:27" ht="16.5" customHeight="1">
      <c r="A14" s="206" t="s">
        <v>37</v>
      </c>
      <c r="B14" s="220" t="s">
        <v>38</v>
      </c>
      <c r="C14" s="107" t="s">
        <v>21</v>
      </c>
      <c r="D14" s="38">
        <v>0</v>
      </c>
      <c r="E14" s="26">
        <v>0</v>
      </c>
      <c r="F14" s="26">
        <v>0</v>
      </c>
      <c r="G14" s="38">
        <v>0</v>
      </c>
      <c r="H14" s="26">
        <v>0</v>
      </c>
      <c r="I14" s="26">
        <v>0</v>
      </c>
      <c r="J14" s="46">
        <v>0</v>
      </c>
      <c r="K14" s="46">
        <v>0</v>
      </c>
      <c r="L14" s="26">
        <v>0</v>
      </c>
      <c r="M14" s="27">
        <v>0</v>
      </c>
      <c r="N14" s="27">
        <v>0</v>
      </c>
      <c r="O14" s="40">
        <v>0</v>
      </c>
      <c r="P14" s="49">
        <f t="shared" si="0"/>
        <v>0</v>
      </c>
      <c r="Q14" s="222">
        <f>P14+P15+P16</f>
        <v>45</v>
      </c>
      <c r="R14" s="222">
        <f>SUM(Q14:Q22)</f>
        <v>198</v>
      </c>
      <c r="S14" s="222">
        <v>33</v>
      </c>
      <c r="T14" s="222">
        <v>18</v>
      </c>
      <c r="U14" s="222">
        <v>2</v>
      </c>
      <c r="V14" s="142"/>
      <c r="W14" s="248">
        <v>0</v>
      </c>
      <c r="X14" s="248">
        <v>14</v>
      </c>
      <c r="Y14" s="303">
        <v>31</v>
      </c>
      <c r="Z14" s="294">
        <v>0</v>
      </c>
      <c r="AA14" s="294">
        <v>0</v>
      </c>
    </row>
    <row r="15" spans="1:27" ht="16.5" customHeight="1">
      <c r="A15" s="201"/>
      <c r="B15" s="218"/>
      <c r="C15" s="108" t="s">
        <v>33</v>
      </c>
      <c r="D15" s="30">
        <v>0</v>
      </c>
      <c r="E15" s="30">
        <v>0</v>
      </c>
      <c r="F15" s="30">
        <v>6</v>
      </c>
      <c r="G15" s="30">
        <v>0</v>
      </c>
      <c r="H15" s="30">
        <v>20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1">
        <v>14</v>
      </c>
      <c r="O15" s="32">
        <v>5</v>
      </c>
      <c r="P15" s="33">
        <f t="shared" si="0"/>
        <v>45</v>
      </c>
      <c r="Q15" s="214"/>
      <c r="R15" s="214"/>
      <c r="S15" s="214"/>
      <c r="T15" s="214"/>
      <c r="U15" s="214"/>
      <c r="V15" s="143">
        <v>33</v>
      </c>
      <c r="W15" s="237"/>
      <c r="X15" s="237"/>
      <c r="Y15" s="301"/>
      <c r="Z15" s="295"/>
      <c r="AA15" s="295"/>
    </row>
    <row r="16" spans="1:27" ht="16.5" customHeight="1">
      <c r="A16" s="201"/>
      <c r="B16" s="221"/>
      <c r="C16" s="109" t="s">
        <v>34</v>
      </c>
      <c r="D16" s="42">
        <v>0</v>
      </c>
      <c r="E16" s="34">
        <v>0</v>
      </c>
      <c r="F16" s="34">
        <v>0</v>
      </c>
      <c r="G16" s="42">
        <v>0</v>
      </c>
      <c r="H16" s="34">
        <v>0</v>
      </c>
      <c r="I16" s="34">
        <v>0</v>
      </c>
      <c r="J16" s="42">
        <v>0</v>
      </c>
      <c r="K16" s="42">
        <v>0</v>
      </c>
      <c r="L16" s="42">
        <v>0</v>
      </c>
      <c r="M16" s="43">
        <v>0</v>
      </c>
      <c r="N16" s="43">
        <v>0</v>
      </c>
      <c r="O16" s="44">
        <v>0</v>
      </c>
      <c r="P16" s="137">
        <f t="shared" si="0"/>
        <v>0</v>
      </c>
      <c r="Q16" s="223"/>
      <c r="R16" s="214"/>
      <c r="S16" s="223"/>
      <c r="T16" s="223"/>
      <c r="U16" s="223"/>
      <c r="V16" s="144"/>
      <c r="W16" s="256"/>
      <c r="X16" s="256"/>
      <c r="Y16" s="302"/>
      <c r="Z16" s="298"/>
      <c r="AA16" s="298"/>
    </row>
    <row r="17" spans="1:27" ht="16.5" customHeight="1">
      <c r="A17" s="201"/>
      <c r="B17" s="217" t="s">
        <v>39</v>
      </c>
      <c r="C17" s="110" t="s">
        <v>21</v>
      </c>
      <c r="D17" s="38">
        <v>0</v>
      </c>
      <c r="E17" s="38">
        <v>0</v>
      </c>
      <c r="F17" s="38">
        <v>0</v>
      </c>
      <c r="G17" s="38">
        <v>0</v>
      </c>
      <c r="H17" s="38">
        <v>12</v>
      </c>
      <c r="I17" s="38">
        <v>0</v>
      </c>
      <c r="J17" s="30">
        <v>0</v>
      </c>
      <c r="K17" s="30">
        <v>0</v>
      </c>
      <c r="L17" s="46">
        <v>0</v>
      </c>
      <c r="M17" s="47">
        <v>0</v>
      </c>
      <c r="N17" s="47">
        <v>0</v>
      </c>
      <c r="O17" s="40">
        <v>0</v>
      </c>
      <c r="P17" s="49">
        <f t="shared" si="0"/>
        <v>12</v>
      </c>
      <c r="Q17" s="213">
        <f>P17+P18+P19</f>
        <v>117</v>
      </c>
      <c r="R17" s="214"/>
      <c r="S17" s="213">
        <v>0</v>
      </c>
      <c r="T17" s="214">
        <v>28</v>
      </c>
      <c r="U17" s="214">
        <v>26</v>
      </c>
      <c r="V17" s="145"/>
      <c r="W17" s="236">
        <v>36</v>
      </c>
      <c r="X17" s="236">
        <v>1</v>
      </c>
      <c r="Y17" s="300">
        <v>21</v>
      </c>
      <c r="Z17" s="297">
        <v>36</v>
      </c>
      <c r="AA17" s="297">
        <v>19</v>
      </c>
    </row>
    <row r="18" spans="1:27" ht="16.5" customHeight="1">
      <c r="A18" s="201"/>
      <c r="B18" s="218"/>
      <c r="C18" s="108" t="s">
        <v>33</v>
      </c>
      <c r="D18" s="30">
        <v>0</v>
      </c>
      <c r="E18" s="30">
        <v>14</v>
      </c>
      <c r="F18" s="30">
        <v>0</v>
      </c>
      <c r="G18" s="30">
        <v>23</v>
      </c>
      <c r="H18" s="30">
        <v>11</v>
      </c>
      <c r="I18" s="30">
        <v>20</v>
      </c>
      <c r="J18" s="128">
        <v>0</v>
      </c>
      <c r="K18" s="30">
        <v>0</v>
      </c>
      <c r="L18" s="30">
        <v>0</v>
      </c>
      <c r="M18" s="31">
        <v>0</v>
      </c>
      <c r="N18" s="31">
        <v>7</v>
      </c>
      <c r="O18" s="32">
        <v>30</v>
      </c>
      <c r="P18" s="33">
        <f t="shared" si="0"/>
        <v>105</v>
      </c>
      <c r="Q18" s="214"/>
      <c r="R18" s="214"/>
      <c r="S18" s="214"/>
      <c r="T18" s="214"/>
      <c r="U18" s="214"/>
      <c r="V18" s="143">
        <v>43</v>
      </c>
      <c r="W18" s="237"/>
      <c r="X18" s="237"/>
      <c r="Y18" s="301"/>
      <c r="Z18" s="295"/>
      <c r="AA18" s="295"/>
    </row>
    <row r="19" spans="1:27" ht="16.5" customHeight="1">
      <c r="A19" s="201"/>
      <c r="B19" s="221"/>
      <c r="C19" s="111" t="s">
        <v>34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3">
        <v>0</v>
      </c>
      <c r="N19" s="43">
        <v>0</v>
      </c>
      <c r="O19" s="44">
        <v>0</v>
      </c>
      <c r="P19" s="137">
        <f t="shared" si="0"/>
        <v>0</v>
      </c>
      <c r="Q19" s="223"/>
      <c r="R19" s="214"/>
      <c r="S19" s="223"/>
      <c r="T19" s="223"/>
      <c r="U19" s="223"/>
      <c r="V19" s="144"/>
      <c r="W19" s="256"/>
      <c r="X19" s="256"/>
      <c r="Y19" s="302"/>
      <c r="Z19" s="298"/>
      <c r="AA19" s="298"/>
    </row>
    <row r="20" spans="1:27" ht="16.5" customHeight="1">
      <c r="A20" s="201"/>
      <c r="B20" s="217" t="s">
        <v>40</v>
      </c>
      <c r="C20" s="112" t="s">
        <v>21</v>
      </c>
      <c r="D20" s="38">
        <v>0</v>
      </c>
      <c r="E20" s="46">
        <v>0</v>
      </c>
      <c r="F20" s="46">
        <v>0</v>
      </c>
      <c r="G20" s="38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7">
        <v>0</v>
      </c>
      <c r="N20" s="47">
        <v>0</v>
      </c>
      <c r="O20" s="40">
        <v>0</v>
      </c>
      <c r="P20" s="49">
        <f t="shared" si="0"/>
        <v>0</v>
      </c>
      <c r="Q20" s="213">
        <f>P20+P21+P22</f>
        <v>36</v>
      </c>
      <c r="R20" s="214"/>
      <c r="S20" s="214">
        <v>10</v>
      </c>
      <c r="T20" s="214">
        <v>47</v>
      </c>
      <c r="U20" s="214">
        <v>0</v>
      </c>
      <c r="V20" s="143"/>
      <c r="W20" s="236">
        <v>15</v>
      </c>
      <c r="X20" s="236">
        <v>4</v>
      </c>
      <c r="Y20" s="300">
        <v>0</v>
      </c>
      <c r="Z20" s="297">
        <v>0</v>
      </c>
      <c r="AA20" s="297">
        <v>0</v>
      </c>
    </row>
    <row r="21" spans="1:27" ht="16.5" customHeight="1">
      <c r="A21" s="201"/>
      <c r="B21" s="218"/>
      <c r="C21" s="108" t="s">
        <v>33</v>
      </c>
      <c r="D21" s="30">
        <v>0</v>
      </c>
      <c r="E21" s="30">
        <v>0</v>
      </c>
      <c r="F21" s="30">
        <v>2</v>
      </c>
      <c r="G21" s="30">
        <v>16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1">
        <v>18</v>
      </c>
      <c r="N21" s="31">
        <v>0</v>
      </c>
      <c r="O21" s="32">
        <v>0</v>
      </c>
      <c r="P21" s="33">
        <f t="shared" si="0"/>
        <v>36</v>
      </c>
      <c r="Q21" s="214"/>
      <c r="R21" s="214"/>
      <c r="S21" s="214"/>
      <c r="T21" s="214"/>
      <c r="U21" s="214"/>
      <c r="V21" s="143">
        <v>0</v>
      </c>
      <c r="W21" s="237"/>
      <c r="X21" s="237"/>
      <c r="Y21" s="301"/>
      <c r="Z21" s="295"/>
      <c r="AA21" s="295"/>
    </row>
    <row r="22" spans="1:27" ht="16.5" customHeight="1" thickBot="1">
      <c r="A22" s="202"/>
      <c r="B22" s="219"/>
      <c r="C22" s="113" t="s">
        <v>34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1">
        <v>0</v>
      </c>
      <c r="N22" s="51">
        <v>0</v>
      </c>
      <c r="O22" s="52">
        <v>0</v>
      </c>
      <c r="P22" s="89">
        <f t="shared" si="0"/>
        <v>0</v>
      </c>
      <c r="Q22" s="224"/>
      <c r="R22" s="224"/>
      <c r="S22" s="224"/>
      <c r="T22" s="224"/>
      <c r="U22" s="224"/>
      <c r="V22" s="146"/>
      <c r="W22" s="238"/>
      <c r="X22" s="238"/>
      <c r="Y22" s="304"/>
      <c r="Z22" s="296"/>
      <c r="AA22" s="296"/>
    </row>
    <row r="23" spans="1:27" ht="16.5" customHeight="1">
      <c r="A23" s="206" t="s">
        <v>41</v>
      </c>
      <c r="B23" s="220" t="s">
        <v>42</v>
      </c>
      <c r="C23" s="107" t="s">
        <v>21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30">
        <v>0</v>
      </c>
      <c r="K23" s="46">
        <v>0</v>
      </c>
      <c r="L23" s="26">
        <v>0</v>
      </c>
      <c r="M23" s="27">
        <v>0</v>
      </c>
      <c r="N23" s="27">
        <v>0</v>
      </c>
      <c r="O23" s="48">
        <v>0</v>
      </c>
      <c r="P23" s="49">
        <f t="shared" si="0"/>
        <v>0</v>
      </c>
      <c r="Q23" s="222">
        <f>P23+P24+P25</f>
        <v>95</v>
      </c>
      <c r="R23" s="222">
        <f>SUM(Q23:Q40)</f>
        <v>481</v>
      </c>
      <c r="S23" s="222">
        <v>162</v>
      </c>
      <c r="T23" s="222">
        <v>71</v>
      </c>
      <c r="U23" s="222">
        <v>286</v>
      </c>
      <c r="V23" s="142"/>
      <c r="W23" s="248">
        <v>33</v>
      </c>
      <c r="X23" s="248">
        <v>55</v>
      </c>
      <c r="Y23" s="303">
        <v>87</v>
      </c>
      <c r="Z23" s="294">
        <v>57</v>
      </c>
      <c r="AA23" s="294">
        <v>46</v>
      </c>
    </row>
    <row r="24" spans="1:27" ht="16.5" customHeight="1">
      <c r="A24" s="201"/>
      <c r="B24" s="218"/>
      <c r="C24" s="108" t="s">
        <v>33</v>
      </c>
      <c r="D24" s="30">
        <v>14</v>
      </c>
      <c r="E24" s="30">
        <v>6</v>
      </c>
      <c r="F24" s="29">
        <v>0</v>
      </c>
      <c r="G24" s="30">
        <v>7</v>
      </c>
      <c r="H24" s="30">
        <v>0</v>
      </c>
      <c r="I24" s="30">
        <v>0</v>
      </c>
      <c r="J24" s="30">
        <v>0</v>
      </c>
      <c r="K24" s="30">
        <v>58</v>
      </c>
      <c r="L24" s="30">
        <v>0</v>
      </c>
      <c r="M24" s="34">
        <v>0</v>
      </c>
      <c r="N24" s="31">
        <v>10</v>
      </c>
      <c r="O24" s="32">
        <v>0</v>
      </c>
      <c r="P24" s="33">
        <f t="shared" si="0"/>
        <v>95</v>
      </c>
      <c r="Q24" s="214"/>
      <c r="R24" s="214"/>
      <c r="S24" s="214"/>
      <c r="T24" s="214"/>
      <c r="U24" s="214"/>
      <c r="V24" s="143">
        <v>36</v>
      </c>
      <c r="W24" s="237"/>
      <c r="X24" s="237"/>
      <c r="Y24" s="301"/>
      <c r="Z24" s="295"/>
      <c r="AA24" s="295"/>
    </row>
    <row r="25" spans="1:27" ht="16.5" customHeight="1">
      <c r="A25" s="201"/>
      <c r="B25" s="221"/>
      <c r="C25" s="109" t="s">
        <v>34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42">
        <v>0</v>
      </c>
      <c r="M25" s="43">
        <v>0</v>
      </c>
      <c r="N25" s="43">
        <v>0</v>
      </c>
      <c r="O25" s="44">
        <v>0</v>
      </c>
      <c r="P25" s="137">
        <f t="shared" si="0"/>
        <v>0</v>
      </c>
      <c r="Q25" s="223"/>
      <c r="R25" s="214"/>
      <c r="S25" s="223"/>
      <c r="T25" s="223"/>
      <c r="U25" s="223"/>
      <c r="V25" s="144"/>
      <c r="W25" s="256"/>
      <c r="X25" s="256"/>
      <c r="Y25" s="302"/>
      <c r="Z25" s="298"/>
      <c r="AA25" s="298"/>
    </row>
    <row r="26" spans="1:27" ht="16.5" customHeight="1">
      <c r="A26" s="201"/>
      <c r="B26" s="217" t="s">
        <v>43</v>
      </c>
      <c r="C26" s="110" t="s">
        <v>21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46">
        <v>0</v>
      </c>
      <c r="M26" s="47">
        <v>0</v>
      </c>
      <c r="N26" s="47">
        <v>0</v>
      </c>
      <c r="O26" s="40">
        <v>0</v>
      </c>
      <c r="P26" s="49">
        <f t="shared" si="0"/>
        <v>0</v>
      </c>
      <c r="Q26" s="213">
        <f>P26+P27+P28</f>
        <v>257</v>
      </c>
      <c r="R26" s="214"/>
      <c r="S26" s="213">
        <v>527</v>
      </c>
      <c r="T26" s="214">
        <v>291</v>
      </c>
      <c r="U26" s="213">
        <v>490</v>
      </c>
      <c r="V26" s="145"/>
      <c r="W26" s="236">
        <v>324</v>
      </c>
      <c r="X26" s="236">
        <v>305</v>
      </c>
      <c r="Y26" s="300">
        <v>606</v>
      </c>
      <c r="Z26" s="297">
        <v>609</v>
      </c>
      <c r="AA26" s="297">
        <v>612</v>
      </c>
    </row>
    <row r="27" spans="1:27" ht="16.5" customHeight="1">
      <c r="A27" s="201"/>
      <c r="B27" s="218"/>
      <c r="C27" s="108" t="s">
        <v>33</v>
      </c>
      <c r="D27" s="30">
        <v>0</v>
      </c>
      <c r="E27" s="30">
        <v>0</v>
      </c>
      <c r="F27" s="29">
        <v>0</v>
      </c>
      <c r="G27" s="30">
        <v>6</v>
      </c>
      <c r="H27" s="30">
        <v>0</v>
      </c>
      <c r="I27" s="30">
        <v>51</v>
      </c>
      <c r="J27" s="30">
        <v>34</v>
      </c>
      <c r="K27" s="31">
        <v>50</v>
      </c>
      <c r="L27" s="30">
        <v>2</v>
      </c>
      <c r="M27" s="31">
        <v>8</v>
      </c>
      <c r="N27" s="31">
        <v>99</v>
      </c>
      <c r="O27" s="32">
        <v>7</v>
      </c>
      <c r="P27" s="33">
        <f t="shared" si="0"/>
        <v>257</v>
      </c>
      <c r="Q27" s="214"/>
      <c r="R27" s="214"/>
      <c r="S27" s="214"/>
      <c r="T27" s="214"/>
      <c r="U27" s="214"/>
      <c r="V27" s="143">
        <v>300</v>
      </c>
      <c r="W27" s="237"/>
      <c r="X27" s="237"/>
      <c r="Y27" s="301"/>
      <c r="Z27" s="295"/>
      <c r="AA27" s="295"/>
    </row>
    <row r="28" spans="1:27" ht="16.5" customHeight="1">
      <c r="A28" s="201"/>
      <c r="B28" s="221"/>
      <c r="C28" s="111" t="s">
        <v>34</v>
      </c>
      <c r="D28" s="34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3">
        <v>0</v>
      </c>
      <c r="N28" s="43">
        <v>0</v>
      </c>
      <c r="O28" s="44">
        <v>0</v>
      </c>
      <c r="P28" s="137">
        <f t="shared" si="0"/>
        <v>0</v>
      </c>
      <c r="Q28" s="223"/>
      <c r="R28" s="214"/>
      <c r="S28" s="223"/>
      <c r="T28" s="223"/>
      <c r="U28" s="223"/>
      <c r="V28" s="144"/>
      <c r="W28" s="256"/>
      <c r="X28" s="256"/>
      <c r="Y28" s="302"/>
      <c r="Z28" s="298"/>
      <c r="AA28" s="298"/>
    </row>
    <row r="29" spans="1:27" ht="16.5" customHeight="1">
      <c r="A29" s="201"/>
      <c r="B29" s="217" t="s">
        <v>85</v>
      </c>
      <c r="C29" s="110" t="s">
        <v>21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40">
        <v>0</v>
      </c>
      <c r="P29" s="49">
        <f t="shared" si="0"/>
        <v>0</v>
      </c>
      <c r="Q29" s="213">
        <f>P29+P30+P31</f>
        <v>64</v>
      </c>
      <c r="R29" s="214"/>
      <c r="S29" s="213">
        <v>72</v>
      </c>
      <c r="T29" s="214">
        <v>181</v>
      </c>
      <c r="U29" s="213">
        <v>243</v>
      </c>
      <c r="V29" s="145"/>
      <c r="W29" s="236">
        <v>95</v>
      </c>
      <c r="X29" s="236">
        <v>87</v>
      </c>
      <c r="Y29" s="300">
        <v>436</v>
      </c>
      <c r="Z29" s="297">
        <v>203</v>
      </c>
      <c r="AA29" s="297">
        <v>83</v>
      </c>
    </row>
    <row r="30" spans="1:27" ht="16.5" customHeight="1">
      <c r="A30" s="201"/>
      <c r="B30" s="218"/>
      <c r="C30" s="108" t="s">
        <v>33</v>
      </c>
      <c r="D30" s="30">
        <v>1</v>
      </c>
      <c r="E30" s="30">
        <v>6</v>
      </c>
      <c r="F30" s="29">
        <v>10</v>
      </c>
      <c r="G30" s="30">
        <v>0</v>
      </c>
      <c r="H30" s="30">
        <v>0</v>
      </c>
      <c r="I30" s="30">
        <v>0</v>
      </c>
      <c r="J30" s="30">
        <v>0</v>
      </c>
      <c r="K30" s="31">
        <v>7</v>
      </c>
      <c r="L30" s="30">
        <v>0</v>
      </c>
      <c r="M30" s="30">
        <v>8</v>
      </c>
      <c r="N30" s="30">
        <v>27</v>
      </c>
      <c r="O30" s="32">
        <v>5</v>
      </c>
      <c r="P30" s="33">
        <f t="shared" si="0"/>
        <v>64</v>
      </c>
      <c r="Q30" s="214"/>
      <c r="R30" s="214"/>
      <c r="S30" s="214"/>
      <c r="T30" s="214"/>
      <c r="U30" s="214"/>
      <c r="V30" s="143">
        <v>173</v>
      </c>
      <c r="W30" s="237"/>
      <c r="X30" s="237"/>
      <c r="Y30" s="301"/>
      <c r="Z30" s="295"/>
      <c r="AA30" s="295"/>
    </row>
    <row r="31" spans="1:27" ht="16.5" customHeight="1">
      <c r="A31" s="201"/>
      <c r="B31" s="221"/>
      <c r="C31" s="111" t="s">
        <v>34</v>
      </c>
      <c r="D31" s="34">
        <v>0</v>
      </c>
      <c r="E31" s="34">
        <v>0</v>
      </c>
      <c r="F31" s="42">
        <v>0</v>
      </c>
      <c r="G31" s="34">
        <v>0</v>
      </c>
      <c r="H31" s="42">
        <v>0</v>
      </c>
      <c r="I31" s="34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4">
        <v>0</v>
      </c>
      <c r="P31" s="137">
        <f t="shared" si="0"/>
        <v>0</v>
      </c>
      <c r="Q31" s="223"/>
      <c r="R31" s="214"/>
      <c r="S31" s="223"/>
      <c r="T31" s="223"/>
      <c r="U31" s="223"/>
      <c r="V31" s="144"/>
      <c r="W31" s="256"/>
      <c r="X31" s="256"/>
      <c r="Y31" s="302"/>
      <c r="Z31" s="298"/>
      <c r="AA31" s="298"/>
    </row>
    <row r="32" spans="1:27" ht="16.5" customHeight="1">
      <c r="A32" s="201"/>
      <c r="B32" s="217" t="s">
        <v>96</v>
      </c>
      <c r="C32" s="112" t="s">
        <v>21</v>
      </c>
      <c r="D32" s="38">
        <v>0</v>
      </c>
      <c r="E32" s="38">
        <v>0</v>
      </c>
      <c r="F32" s="46">
        <v>4</v>
      </c>
      <c r="G32" s="38">
        <v>0</v>
      </c>
      <c r="H32" s="46">
        <v>0</v>
      </c>
      <c r="I32" s="38">
        <v>0</v>
      </c>
      <c r="J32" s="46">
        <v>4</v>
      </c>
      <c r="K32" s="46">
        <v>0</v>
      </c>
      <c r="L32" s="46">
        <v>0</v>
      </c>
      <c r="M32" s="46">
        <v>0</v>
      </c>
      <c r="N32" s="46">
        <v>0</v>
      </c>
      <c r="O32" s="48">
        <v>0</v>
      </c>
      <c r="P32" s="49">
        <f t="shared" si="0"/>
        <v>8</v>
      </c>
      <c r="Q32" s="213">
        <f>P32+P33+P34</f>
        <v>57</v>
      </c>
      <c r="R32" s="214"/>
      <c r="S32" s="214">
        <v>121</v>
      </c>
      <c r="T32" s="214">
        <v>185</v>
      </c>
      <c r="U32" s="213">
        <v>154</v>
      </c>
      <c r="V32" s="145"/>
      <c r="W32" s="236">
        <v>61</v>
      </c>
      <c r="X32" s="236">
        <v>76</v>
      </c>
      <c r="Y32" s="300">
        <v>113</v>
      </c>
      <c r="Z32" s="297">
        <v>184</v>
      </c>
      <c r="AA32" s="297">
        <v>17</v>
      </c>
    </row>
    <row r="33" spans="1:27" ht="16.5" customHeight="1">
      <c r="A33" s="201"/>
      <c r="B33" s="218"/>
      <c r="C33" s="108" t="s">
        <v>33</v>
      </c>
      <c r="D33" s="30">
        <v>0</v>
      </c>
      <c r="E33" s="30">
        <v>3</v>
      </c>
      <c r="F33" s="30">
        <v>10</v>
      </c>
      <c r="G33" s="30">
        <v>10</v>
      </c>
      <c r="H33" s="30">
        <v>3</v>
      </c>
      <c r="I33" s="30">
        <v>2</v>
      </c>
      <c r="J33" s="30">
        <v>12</v>
      </c>
      <c r="K33" s="30">
        <v>2</v>
      </c>
      <c r="L33" s="30">
        <v>7</v>
      </c>
      <c r="M33" s="30">
        <v>0</v>
      </c>
      <c r="N33" s="30">
        <v>0</v>
      </c>
      <c r="O33" s="32">
        <v>0</v>
      </c>
      <c r="P33" s="33">
        <f t="shared" si="0"/>
        <v>49</v>
      </c>
      <c r="Q33" s="214"/>
      <c r="R33" s="214"/>
      <c r="S33" s="214"/>
      <c r="T33" s="214"/>
      <c r="U33" s="214"/>
      <c r="V33" s="143">
        <v>132</v>
      </c>
      <c r="W33" s="237"/>
      <c r="X33" s="237"/>
      <c r="Y33" s="301"/>
      <c r="Z33" s="295"/>
      <c r="AA33" s="295"/>
    </row>
    <row r="34" spans="1:27" ht="16.5" customHeight="1">
      <c r="A34" s="201"/>
      <c r="B34" s="221"/>
      <c r="C34" s="109" t="s">
        <v>34</v>
      </c>
      <c r="D34" s="42">
        <v>0</v>
      </c>
      <c r="E34" s="42">
        <v>0</v>
      </c>
      <c r="F34" s="34">
        <v>0</v>
      </c>
      <c r="G34" s="42">
        <v>0</v>
      </c>
      <c r="H34" s="34">
        <v>0</v>
      </c>
      <c r="I34" s="42">
        <v>0</v>
      </c>
      <c r="J34" s="42">
        <v>0</v>
      </c>
      <c r="K34" s="42">
        <v>0</v>
      </c>
      <c r="L34" s="34">
        <v>0</v>
      </c>
      <c r="M34" s="34">
        <v>0</v>
      </c>
      <c r="N34" s="34">
        <v>0</v>
      </c>
      <c r="O34" s="36">
        <v>0</v>
      </c>
      <c r="P34" s="137">
        <f t="shared" si="0"/>
        <v>0</v>
      </c>
      <c r="Q34" s="223"/>
      <c r="R34" s="214"/>
      <c r="S34" s="214"/>
      <c r="T34" s="223"/>
      <c r="U34" s="223"/>
      <c r="V34" s="144"/>
      <c r="W34" s="256"/>
      <c r="X34" s="256"/>
      <c r="Y34" s="302"/>
      <c r="Z34" s="298"/>
      <c r="AA34" s="298"/>
    </row>
    <row r="35" spans="1:27" ht="16.5" customHeight="1">
      <c r="A35" s="201"/>
      <c r="B35" s="217" t="s">
        <v>97</v>
      </c>
      <c r="C35" s="110" t="s">
        <v>21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40">
        <v>0</v>
      </c>
      <c r="P35" s="49">
        <f t="shared" si="0"/>
        <v>0</v>
      </c>
      <c r="Q35" s="213">
        <f>P35+P36+P37</f>
        <v>0</v>
      </c>
      <c r="R35" s="214"/>
      <c r="S35" s="214">
        <v>0</v>
      </c>
      <c r="T35" s="214">
        <v>0</v>
      </c>
      <c r="U35" s="213">
        <v>0</v>
      </c>
      <c r="V35" s="145"/>
      <c r="W35" s="236">
        <v>0</v>
      </c>
      <c r="X35" s="236">
        <v>0</v>
      </c>
      <c r="Y35" s="300">
        <v>0</v>
      </c>
      <c r="Z35" s="297">
        <v>0</v>
      </c>
      <c r="AA35" s="297">
        <v>0</v>
      </c>
    </row>
    <row r="36" spans="1:27" ht="16.5" customHeight="1">
      <c r="A36" s="201"/>
      <c r="B36" s="218"/>
      <c r="C36" s="108" t="s">
        <v>33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2">
        <v>0</v>
      </c>
      <c r="P36" s="33">
        <f t="shared" si="0"/>
        <v>0</v>
      </c>
      <c r="Q36" s="214"/>
      <c r="R36" s="214"/>
      <c r="S36" s="214"/>
      <c r="T36" s="214"/>
      <c r="U36" s="214"/>
      <c r="V36" s="143">
        <v>0</v>
      </c>
      <c r="W36" s="237"/>
      <c r="X36" s="237"/>
      <c r="Y36" s="301"/>
      <c r="Z36" s="295"/>
      <c r="AA36" s="295"/>
    </row>
    <row r="37" spans="1:27" ht="16.5" customHeight="1">
      <c r="A37" s="201"/>
      <c r="B37" s="221"/>
      <c r="C37" s="111" t="s">
        <v>34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4">
        <v>0</v>
      </c>
      <c r="P37" s="137">
        <f t="shared" si="0"/>
        <v>0</v>
      </c>
      <c r="Q37" s="223"/>
      <c r="R37" s="214"/>
      <c r="S37" s="223"/>
      <c r="T37" s="223"/>
      <c r="U37" s="223"/>
      <c r="V37" s="144"/>
      <c r="W37" s="256"/>
      <c r="X37" s="256"/>
      <c r="Y37" s="302"/>
      <c r="Z37" s="298"/>
      <c r="AA37" s="298"/>
    </row>
    <row r="38" spans="1:27" ht="16.5" customHeight="1">
      <c r="A38" s="201"/>
      <c r="B38" s="217" t="s">
        <v>98</v>
      </c>
      <c r="C38" s="112" t="s">
        <v>21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9">
        <f t="shared" si="0"/>
        <v>0</v>
      </c>
      <c r="Q38" s="213">
        <f>P38+P39+P40</f>
        <v>8</v>
      </c>
      <c r="R38" s="214"/>
      <c r="S38" s="214">
        <v>71</v>
      </c>
      <c r="T38" s="214">
        <v>8</v>
      </c>
      <c r="U38" s="214">
        <v>19</v>
      </c>
      <c r="V38" s="143"/>
      <c r="W38" s="236">
        <v>4</v>
      </c>
      <c r="X38" s="236">
        <v>29</v>
      </c>
      <c r="Y38" s="300">
        <v>72</v>
      </c>
      <c r="Z38" s="297">
        <v>2</v>
      </c>
      <c r="AA38" s="297">
        <v>4</v>
      </c>
    </row>
    <row r="39" spans="1:27" ht="16.5" customHeight="1">
      <c r="A39" s="201"/>
      <c r="B39" s="218"/>
      <c r="C39" s="108" t="s">
        <v>33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8</v>
      </c>
      <c r="M39" s="30">
        <v>0</v>
      </c>
      <c r="N39" s="30">
        <v>0</v>
      </c>
      <c r="O39" s="30">
        <v>0</v>
      </c>
      <c r="P39" s="33">
        <f t="shared" si="0"/>
        <v>8</v>
      </c>
      <c r="Q39" s="214"/>
      <c r="R39" s="214"/>
      <c r="S39" s="214"/>
      <c r="T39" s="214"/>
      <c r="U39" s="214"/>
      <c r="V39" s="143">
        <v>14</v>
      </c>
      <c r="W39" s="237"/>
      <c r="X39" s="237"/>
      <c r="Y39" s="301"/>
      <c r="Z39" s="295"/>
      <c r="AA39" s="295"/>
    </row>
    <row r="40" spans="1:27" ht="16.5" customHeight="1" thickBot="1">
      <c r="A40" s="202"/>
      <c r="B40" s="219"/>
      <c r="C40" s="113" t="s">
        <v>34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89">
        <f t="shared" si="0"/>
        <v>0</v>
      </c>
      <c r="Q40" s="224"/>
      <c r="R40" s="224"/>
      <c r="S40" s="224"/>
      <c r="T40" s="224"/>
      <c r="U40" s="224"/>
      <c r="V40" s="146"/>
      <c r="W40" s="238"/>
      <c r="X40" s="238"/>
      <c r="Y40" s="304"/>
      <c r="Z40" s="296"/>
      <c r="AA40" s="296"/>
    </row>
    <row r="41" spans="1:27" ht="16.5" customHeight="1">
      <c r="A41" s="206" t="s">
        <v>99</v>
      </c>
      <c r="B41" s="220" t="s">
        <v>44</v>
      </c>
      <c r="C41" s="107" t="s">
        <v>21</v>
      </c>
      <c r="D41" s="26">
        <v>12</v>
      </c>
      <c r="E41" s="26">
        <v>0</v>
      </c>
      <c r="F41" s="26">
        <v>6</v>
      </c>
      <c r="G41" s="26">
        <v>0</v>
      </c>
      <c r="H41" s="26">
        <v>0</v>
      </c>
      <c r="I41" s="26">
        <v>0</v>
      </c>
      <c r="J41" s="46">
        <v>0</v>
      </c>
      <c r="K41" s="46">
        <v>0</v>
      </c>
      <c r="L41" s="26">
        <v>0</v>
      </c>
      <c r="M41" s="27">
        <v>0</v>
      </c>
      <c r="N41" s="27">
        <v>0</v>
      </c>
      <c r="O41" s="27">
        <v>0</v>
      </c>
      <c r="P41" s="49">
        <f t="shared" si="0"/>
        <v>18</v>
      </c>
      <c r="Q41" s="222">
        <f>P41+P42+P43</f>
        <v>116</v>
      </c>
      <c r="R41" s="222">
        <f>SUM(Q41:Q49)</f>
        <v>120</v>
      </c>
      <c r="S41" s="222">
        <v>67</v>
      </c>
      <c r="T41" s="222">
        <v>8</v>
      </c>
      <c r="U41" s="222">
        <v>10</v>
      </c>
      <c r="V41" s="142"/>
      <c r="W41" s="248">
        <v>11</v>
      </c>
      <c r="X41" s="248">
        <v>62</v>
      </c>
      <c r="Y41" s="303">
        <v>44</v>
      </c>
      <c r="Z41" s="294">
        <v>0</v>
      </c>
      <c r="AA41" s="294">
        <v>0</v>
      </c>
    </row>
    <row r="42" spans="1:27" ht="16.5" customHeight="1">
      <c r="A42" s="201"/>
      <c r="B42" s="218"/>
      <c r="C42" s="108" t="s">
        <v>33</v>
      </c>
      <c r="D42" s="30">
        <v>0</v>
      </c>
      <c r="E42" s="30">
        <v>0</v>
      </c>
      <c r="F42" s="30">
        <v>46</v>
      </c>
      <c r="G42" s="30">
        <v>0</v>
      </c>
      <c r="H42" s="30">
        <v>0</v>
      </c>
      <c r="I42" s="30">
        <v>0</v>
      </c>
      <c r="J42" s="30">
        <v>0</v>
      </c>
      <c r="K42" s="30">
        <v>52</v>
      </c>
      <c r="L42" s="30">
        <v>0</v>
      </c>
      <c r="M42" s="31">
        <v>0</v>
      </c>
      <c r="N42" s="31">
        <v>0</v>
      </c>
      <c r="O42" s="31">
        <v>0</v>
      </c>
      <c r="P42" s="33">
        <f t="shared" si="0"/>
        <v>98</v>
      </c>
      <c r="Q42" s="214"/>
      <c r="R42" s="214"/>
      <c r="S42" s="214"/>
      <c r="T42" s="214"/>
      <c r="U42" s="214"/>
      <c r="V42" s="143">
        <v>12</v>
      </c>
      <c r="W42" s="237"/>
      <c r="X42" s="237"/>
      <c r="Y42" s="301"/>
      <c r="Z42" s="295"/>
      <c r="AA42" s="295"/>
    </row>
    <row r="43" spans="1:27" ht="16.5" customHeight="1">
      <c r="A43" s="201"/>
      <c r="B43" s="221"/>
      <c r="C43" s="109" t="s">
        <v>34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42">
        <v>0</v>
      </c>
      <c r="M43" s="43">
        <v>0</v>
      </c>
      <c r="N43" s="43">
        <v>0</v>
      </c>
      <c r="O43" s="43">
        <v>0</v>
      </c>
      <c r="P43" s="137">
        <f t="shared" si="0"/>
        <v>0</v>
      </c>
      <c r="Q43" s="223"/>
      <c r="R43" s="214"/>
      <c r="S43" s="223"/>
      <c r="T43" s="223"/>
      <c r="U43" s="223"/>
      <c r="V43" s="144"/>
      <c r="W43" s="256"/>
      <c r="X43" s="256"/>
      <c r="Y43" s="302"/>
      <c r="Z43" s="298"/>
      <c r="AA43" s="298"/>
    </row>
    <row r="44" spans="1:27" ht="16.5" customHeight="1">
      <c r="A44" s="201"/>
      <c r="B44" s="217" t="s">
        <v>45</v>
      </c>
      <c r="C44" s="110" t="s">
        <v>21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46">
        <v>0</v>
      </c>
      <c r="M44" s="47">
        <v>0</v>
      </c>
      <c r="N44" s="47">
        <v>0</v>
      </c>
      <c r="O44" s="47">
        <v>0</v>
      </c>
      <c r="P44" s="49">
        <f t="shared" si="0"/>
        <v>0</v>
      </c>
      <c r="Q44" s="213">
        <f>P44+P45+P46</f>
        <v>4</v>
      </c>
      <c r="R44" s="214"/>
      <c r="S44" s="213">
        <v>0</v>
      </c>
      <c r="T44" s="214">
        <v>5</v>
      </c>
      <c r="U44" s="213">
        <v>8</v>
      </c>
      <c r="V44" s="145"/>
      <c r="W44" s="236">
        <v>0</v>
      </c>
      <c r="X44" s="236">
        <v>12</v>
      </c>
      <c r="Y44" s="300">
        <v>0</v>
      </c>
      <c r="Z44" s="297">
        <v>0</v>
      </c>
      <c r="AA44" s="297">
        <v>0</v>
      </c>
    </row>
    <row r="45" spans="1:27" ht="16.5" customHeight="1">
      <c r="A45" s="201"/>
      <c r="B45" s="218"/>
      <c r="C45" s="108" t="s">
        <v>33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4</v>
      </c>
      <c r="J45" s="30">
        <v>0</v>
      </c>
      <c r="K45" s="30">
        <v>0</v>
      </c>
      <c r="L45" s="30">
        <v>0</v>
      </c>
      <c r="M45" s="31">
        <v>0</v>
      </c>
      <c r="N45" s="31">
        <v>0</v>
      </c>
      <c r="O45" s="31">
        <v>0</v>
      </c>
      <c r="P45" s="33">
        <f t="shared" si="0"/>
        <v>4</v>
      </c>
      <c r="Q45" s="214"/>
      <c r="R45" s="214"/>
      <c r="S45" s="214"/>
      <c r="T45" s="214"/>
      <c r="U45" s="214"/>
      <c r="V45" s="143">
        <v>14</v>
      </c>
      <c r="W45" s="237"/>
      <c r="X45" s="237"/>
      <c r="Y45" s="301"/>
      <c r="Z45" s="295"/>
      <c r="AA45" s="295"/>
    </row>
    <row r="46" spans="1:27" ht="16.5" customHeight="1">
      <c r="A46" s="201"/>
      <c r="B46" s="221"/>
      <c r="C46" s="111" t="s">
        <v>34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3">
        <v>0</v>
      </c>
      <c r="N46" s="43">
        <v>0</v>
      </c>
      <c r="O46" s="43">
        <v>0</v>
      </c>
      <c r="P46" s="137">
        <f t="shared" si="0"/>
        <v>0</v>
      </c>
      <c r="Q46" s="223"/>
      <c r="R46" s="214"/>
      <c r="S46" s="223"/>
      <c r="T46" s="223"/>
      <c r="U46" s="223"/>
      <c r="V46" s="144"/>
      <c r="W46" s="256"/>
      <c r="X46" s="256"/>
      <c r="Y46" s="302"/>
      <c r="Z46" s="298"/>
      <c r="AA46" s="298"/>
    </row>
    <row r="47" spans="1:27" ht="16.5" customHeight="1">
      <c r="A47" s="201"/>
      <c r="B47" s="217" t="s">
        <v>46</v>
      </c>
      <c r="C47" s="112" t="s">
        <v>21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7">
        <v>0</v>
      </c>
      <c r="N47" s="47">
        <v>0</v>
      </c>
      <c r="O47" s="47">
        <v>0</v>
      </c>
      <c r="P47" s="49">
        <f t="shared" si="0"/>
        <v>0</v>
      </c>
      <c r="Q47" s="213">
        <f>P47+P48+P49</f>
        <v>0</v>
      </c>
      <c r="R47" s="214"/>
      <c r="S47" s="214">
        <v>0</v>
      </c>
      <c r="T47" s="214">
        <v>0</v>
      </c>
      <c r="U47" s="214">
        <v>0</v>
      </c>
      <c r="V47" s="143"/>
      <c r="W47" s="236">
        <v>0</v>
      </c>
      <c r="X47" s="236">
        <v>0</v>
      </c>
      <c r="Y47" s="300">
        <v>0</v>
      </c>
      <c r="Z47" s="297">
        <v>0</v>
      </c>
      <c r="AA47" s="297">
        <v>0</v>
      </c>
    </row>
    <row r="48" spans="1:27" ht="16.5" customHeight="1">
      <c r="A48" s="201"/>
      <c r="B48" s="218"/>
      <c r="C48" s="108" t="s">
        <v>33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1">
        <v>0</v>
      </c>
      <c r="N48" s="31">
        <v>0</v>
      </c>
      <c r="O48" s="31">
        <v>0</v>
      </c>
      <c r="P48" s="33">
        <f t="shared" si="0"/>
        <v>0</v>
      </c>
      <c r="Q48" s="214"/>
      <c r="R48" s="214"/>
      <c r="S48" s="214"/>
      <c r="T48" s="214"/>
      <c r="U48" s="214"/>
      <c r="V48" s="143">
        <v>0</v>
      </c>
      <c r="W48" s="237"/>
      <c r="X48" s="237"/>
      <c r="Y48" s="301"/>
      <c r="Z48" s="295"/>
      <c r="AA48" s="295"/>
    </row>
    <row r="49" spans="1:27" ht="16.5" customHeight="1" thickBot="1">
      <c r="A49" s="202"/>
      <c r="B49" s="219"/>
      <c r="C49" s="113" t="s">
        <v>34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1">
        <v>0</v>
      </c>
      <c r="N49" s="51">
        <v>0</v>
      </c>
      <c r="O49" s="51">
        <v>0</v>
      </c>
      <c r="P49" s="89">
        <f t="shared" si="0"/>
        <v>0</v>
      </c>
      <c r="Q49" s="224"/>
      <c r="R49" s="224"/>
      <c r="S49" s="224"/>
      <c r="T49" s="224"/>
      <c r="U49" s="224"/>
      <c r="V49" s="146"/>
      <c r="W49" s="238"/>
      <c r="X49" s="238"/>
      <c r="Y49" s="304"/>
      <c r="Z49" s="296"/>
      <c r="AA49" s="296"/>
    </row>
    <row r="50" spans="1:27" ht="16.5" customHeight="1">
      <c r="A50" s="206" t="s">
        <v>47</v>
      </c>
      <c r="B50" s="220" t="s">
        <v>48</v>
      </c>
      <c r="C50" s="107" t="s">
        <v>21</v>
      </c>
      <c r="D50" s="26">
        <v>0</v>
      </c>
      <c r="E50" s="26">
        <v>0</v>
      </c>
      <c r="F50" s="26">
        <v>0</v>
      </c>
      <c r="G50" s="26">
        <v>0</v>
      </c>
      <c r="H50" s="26">
        <v>8</v>
      </c>
      <c r="I50" s="26">
        <v>0</v>
      </c>
      <c r="J50" s="26">
        <v>0</v>
      </c>
      <c r="K50" s="26">
        <v>0</v>
      </c>
      <c r="L50" s="26">
        <v>6</v>
      </c>
      <c r="M50" s="27">
        <v>0</v>
      </c>
      <c r="N50" s="27">
        <v>0</v>
      </c>
      <c r="O50" s="62">
        <v>0</v>
      </c>
      <c r="P50" s="49">
        <f t="shared" si="0"/>
        <v>14</v>
      </c>
      <c r="Q50" s="222">
        <f>P50+P51+P52</f>
        <v>199</v>
      </c>
      <c r="R50" s="222">
        <f>SUM(Q50:Q64)</f>
        <v>565</v>
      </c>
      <c r="S50" s="222">
        <v>234</v>
      </c>
      <c r="T50" s="222">
        <v>248</v>
      </c>
      <c r="U50" s="222">
        <v>173</v>
      </c>
      <c r="V50" s="142"/>
      <c r="W50" s="248">
        <v>138</v>
      </c>
      <c r="X50" s="248">
        <v>40</v>
      </c>
      <c r="Y50" s="303">
        <v>181</v>
      </c>
      <c r="Z50" s="294">
        <v>118</v>
      </c>
      <c r="AA50" s="294">
        <v>99</v>
      </c>
    </row>
    <row r="51" spans="1:27" ht="16.5" customHeight="1">
      <c r="A51" s="201"/>
      <c r="B51" s="218"/>
      <c r="C51" s="108" t="s">
        <v>33</v>
      </c>
      <c r="D51" s="30">
        <v>0</v>
      </c>
      <c r="E51" s="30">
        <v>0</v>
      </c>
      <c r="F51" s="30">
        <v>0</v>
      </c>
      <c r="G51" s="30">
        <v>36</v>
      </c>
      <c r="H51" s="30">
        <v>34</v>
      </c>
      <c r="I51" s="30">
        <v>0</v>
      </c>
      <c r="J51" s="30">
        <v>30</v>
      </c>
      <c r="K51" s="30">
        <v>0</v>
      </c>
      <c r="L51" s="30">
        <v>64</v>
      </c>
      <c r="M51" s="31">
        <v>16</v>
      </c>
      <c r="N51" s="31">
        <v>0</v>
      </c>
      <c r="O51" s="32">
        <v>5</v>
      </c>
      <c r="P51" s="33">
        <f t="shared" si="0"/>
        <v>185</v>
      </c>
      <c r="Q51" s="214"/>
      <c r="R51" s="214"/>
      <c r="S51" s="214"/>
      <c r="T51" s="214"/>
      <c r="U51" s="214"/>
      <c r="V51" s="143">
        <v>120</v>
      </c>
      <c r="W51" s="237"/>
      <c r="X51" s="237"/>
      <c r="Y51" s="301"/>
      <c r="Z51" s="295"/>
      <c r="AA51" s="295"/>
    </row>
    <row r="52" spans="1:27" ht="16.5" customHeight="1">
      <c r="A52" s="201"/>
      <c r="B52" s="221"/>
      <c r="C52" s="109" t="s">
        <v>34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42">
        <v>0</v>
      </c>
      <c r="M52" s="43">
        <v>0</v>
      </c>
      <c r="N52" s="43">
        <v>0</v>
      </c>
      <c r="O52" s="36">
        <v>0</v>
      </c>
      <c r="P52" s="137">
        <f t="shared" si="0"/>
        <v>0</v>
      </c>
      <c r="Q52" s="223"/>
      <c r="R52" s="214"/>
      <c r="S52" s="223"/>
      <c r="T52" s="223"/>
      <c r="U52" s="223"/>
      <c r="V52" s="144"/>
      <c r="W52" s="256"/>
      <c r="X52" s="256"/>
      <c r="Y52" s="302"/>
      <c r="Z52" s="298"/>
      <c r="AA52" s="298"/>
    </row>
    <row r="53" spans="1:27" ht="16.5" customHeight="1">
      <c r="A53" s="201"/>
      <c r="B53" s="217" t="s">
        <v>49</v>
      </c>
      <c r="C53" s="110" t="s">
        <v>21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4</v>
      </c>
      <c r="J53" s="38">
        <v>0</v>
      </c>
      <c r="K53" s="38">
        <v>0</v>
      </c>
      <c r="L53" s="46">
        <v>16</v>
      </c>
      <c r="M53" s="47">
        <v>0</v>
      </c>
      <c r="N53" s="47">
        <v>0</v>
      </c>
      <c r="O53" s="40">
        <v>1</v>
      </c>
      <c r="P53" s="49">
        <f t="shared" si="0"/>
        <v>21</v>
      </c>
      <c r="Q53" s="213">
        <f>P53+P54+P55</f>
        <v>165</v>
      </c>
      <c r="R53" s="214"/>
      <c r="S53" s="213">
        <v>64</v>
      </c>
      <c r="T53" s="214">
        <v>91</v>
      </c>
      <c r="U53" s="213">
        <v>173</v>
      </c>
      <c r="V53" s="145"/>
      <c r="W53" s="236">
        <v>79</v>
      </c>
      <c r="X53" s="236">
        <v>138</v>
      </c>
      <c r="Y53" s="300">
        <v>144</v>
      </c>
      <c r="Z53" s="297">
        <v>31</v>
      </c>
      <c r="AA53" s="297">
        <v>35</v>
      </c>
    </row>
    <row r="54" spans="1:27" ht="16.5" customHeight="1">
      <c r="A54" s="201"/>
      <c r="B54" s="218"/>
      <c r="C54" s="108" t="s">
        <v>33</v>
      </c>
      <c r="D54" s="30">
        <v>0</v>
      </c>
      <c r="E54" s="30">
        <v>0</v>
      </c>
      <c r="F54" s="30">
        <v>0</v>
      </c>
      <c r="G54" s="30">
        <v>30</v>
      </c>
      <c r="H54" s="30">
        <v>33</v>
      </c>
      <c r="I54" s="30">
        <v>6</v>
      </c>
      <c r="J54" s="30">
        <v>23</v>
      </c>
      <c r="K54" s="30">
        <v>0</v>
      </c>
      <c r="L54" s="30">
        <v>39</v>
      </c>
      <c r="M54" s="31">
        <v>7</v>
      </c>
      <c r="N54" s="31">
        <v>2</v>
      </c>
      <c r="O54" s="32">
        <v>4</v>
      </c>
      <c r="P54" s="33">
        <f t="shared" si="0"/>
        <v>144</v>
      </c>
      <c r="Q54" s="214"/>
      <c r="R54" s="214"/>
      <c r="S54" s="214"/>
      <c r="T54" s="214"/>
      <c r="U54" s="214"/>
      <c r="V54" s="143">
        <v>30</v>
      </c>
      <c r="W54" s="237"/>
      <c r="X54" s="237"/>
      <c r="Y54" s="301"/>
      <c r="Z54" s="295"/>
      <c r="AA54" s="295"/>
    </row>
    <row r="55" spans="1:27" ht="16.5" customHeight="1">
      <c r="A55" s="201"/>
      <c r="B55" s="221"/>
      <c r="C55" s="111" t="s">
        <v>34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3">
        <v>0</v>
      </c>
      <c r="N55" s="43">
        <v>0</v>
      </c>
      <c r="O55" s="43">
        <v>0</v>
      </c>
      <c r="P55" s="137">
        <f t="shared" si="0"/>
        <v>0</v>
      </c>
      <c r="Q55" s="223"/>
      <c r="R55" s="214"/>
      <c r="S55" s="223"/>
      <c r="T55" s="223"/>
      <c r="U55" s="223"/>
      <c r="V55" s="144"/>
      <c r="W55" s="256"/>
      <c r="X55" s="256"/>
      <c r="Y55" s="302"/>
      <c r="Z55" s="298"/>
      <c r="AA55" s="298"/>
    </row>
    <row r="56" spans="1:27" ht="16.5" customHeight="1">
      <c r="A56" s="201"/>
      <c r="B56" s="217" t="s">
        <v>50</v>
      </c>
      <c r="C56" s="112" t="s">
        <v>21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7">
        <v>0</v>
      </c>
      <c r="N56" s="47">
        <v>0</v>
      </c>
      <c r="O56" s="47">
        <v>0</v>
      </c>
      <c r="P56" s="49">
        <f t="shared" si="0"/>
        <v>0</v>
      </c>
      <c r="Q56" s="213">
        <f>P56+P57+P58</f>
        <v>12</v>
      </c>
      <c r="R56" s="214"/>
      <c r="S56" s="213">
        <v>4</v>
      </c>
      <c r="T56" s="214">
        <v>86</v>
      </c>
      <c r="U56" s="213">
        <v>33</v>
      </c>
      <c r="V56" s="145"/>
      <c r="W56" s="236">
        <v>14</v>
      </c>
      <c r="X56" s="236">
        <v>32</v>
      </c>
      <c r="Y56" s="300">
        <v>20</v>
      </c>
      <c r="Z56" s="297">
        <v>49</v>
      </c>
      <c r="AA56" s="297">
        <v>15</v>
      </c>
    </row>
    <row r="57" spans="1:27" ht="16.5" customHeight="1">
      <c r="A57" s="201"/>
      <c r="B57" s="218"/>
      <c r="C57" s="108" t="s">
        <v>33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10</v>
      </c>
      <c r="K57" s="30">
        <v>0</v>
      </c>
      <c r="L57" s="30">
        <v>2</v>
      </c>
      <c r="M57" s="31">
        <v>0</v>
      </c>
      <c r="N57" s="31">
        <v>0</v>
      </c>
      <c r="O57" s="31">
        <v>0</v>
      </c>
      <c r="P57" s="33">
        <f t="shared" si="0"/>
        <v>12</v>
      </c>
      <c r="Q57" s="214"/>
      <c r="R57" s="214"/>
      <c r="S57" s="214"/>
      <c r="T57" s="214"/>
      <c r="U57" s="214"/>
      <c r="V57" s="143">
        <v>22</v>
      </c>
      <c r="W57" s="237"/>
      <c r="X57" s="237"/>
      <c r="Y57" s="301"/>
      <c r="Z57" s="295"/>
      <c r="AA57" s="295"/>
    </row>
    <row r="58" spans="1:27" ht="16.5" customHeight="1">
      <c r="A58" s="201"/>
      <c r="B58" s="221"/>
      <c r="C58" s="109" t="s">
        <v>34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42">
        <v>0</v>
      </c>
      <c r="M58" s="43">
        <v>0</v>
      </c>
      <c r="N58" s="43">
        <v>0</v>
      </c>
      <c r="O58" s="43">
        <v>0</v>
      </c>
      <c r="P58" s="37">
        <f t="shared" si="0"/>
        <v>0</v>
      </c>
      <c r="Q58" s="214"/>
      <c r="R58" s="214"/>
      <c r="S58" s="223"/>
      <c r="T58" s="223"/>
      <c r="U58" s="223"/>
      <c r="V58" s="144"/>
      <c r="W58" s="256"/>
      <c r="X58" s="256"/>
      <c r="Y58" s="302"/>
      <c r="Z58" s="298"/>
      <c r="AA58" s="298"/>
    </row>
    <row r="59" spans="1:27" ht="16.5" customHeight="1">
      <c r="A59" s="201"/>
      <c r="B59" s="217" t="s">
        <v>51</v>
      </c>
      <c r="C59" s="110" t="s">
        <v>21</v>
      </c>
      <c r="D59" s="38">
        <v>0</v>
      </c>
      <c r="E59" s="38">
        <v>0</v>
      </c>
      <c r="F59" s="38">
        <v>0</v>
      </c>
      <c r="G59" s="85">
        <v>0</v>
      </c>
      <c r="H59" s="38">
        <v>0</v>
      </c>
      <c r="I59" s="38">
        <v>0</v>
      </c>
      <c r="J59" s="38">
        <v>0</v>
      </c>
      <c r="K59" s="38">
        <v>0</v>
      </c>
      <c r="L59" s="46">
        <v>0</v>
      </c>
      <c r="M59" s="47">
        <v>0</v>
      </c>
      <c r="N59" s="47">
        <v>0</v>
      </c>
      <c r="O59" s="47">
        <v>0</v>
      </c>
      <c r="P59" s="41">
        <f t="shared" si="0"/>
        <v>0</v>
      </c>
      <c r="Q59" s="213">
        <f>P59+P60+P61</f>
        <v>146</v>
      </c>
      <c r="R59" s="214"/>
      <c r="S59" s="213">
        <v>59</v>
      </c>
      <c r="T59" s="213">
        <v>197</v>
      </c>
      <c r="U59" s="213">
        <v>90</v>
      </c>
      <c r="V59" s="145"/>
      <c r="W59" s="236">
        <v>4</v>
      </c>
      <c r="X59" s="236">
        <v>20</v>
      </c>
      <c r="Y59" s="300">
        <v>89</v>
      </c>
      <c r="Z59" s="297">
        <v>6</v>
      </c>
      <c r="AA59" s="297">
        <v>0</v>
      </c>
    </row>
    <row r="60" spans="1:27" ht="16.5" customHeight="1">
      <c r="A60" s="201"/>
      <c r="B60" s="218"/>
      <c r="C60" s="108" t="s">
        <v>33</v>
      </c>
      <c r="D60" s="30">
        <v>16</v>
      </c>
      <c r="E60" s="30">
        <v>0</v>
      </c>
      <c r="F60" s="30">
        <v>26</v>
      </c>
      <c r="G60" s="29">
        <v>4</v>
      </c>
      <c r="H60" s="30">
        <v>0</v>
      </c>
      <c r="I60" s="30">
        <v>0</v>
      </c>
      <c r="J60" s="30">
        <v>0</v>
      </c>
      <c r="K60" s="30">
        <v>0</v>
      </c>
      <c r="L60" s="30">
        <v>41</v>
      </c>
      <c r="M60" s="31">
        <v>0</v>
      </c>
      <c r="N60" s="31">
        <v>39</v>
      </c>
      <c r="O60" s="31">
        <v>20</v>
      </c>
      <c r="P60" s="33">
        <f t="shared" si="0"/>
        <v>146</v>
      </c>
      <c r="Q60" s="214"/>
      <c r="R60" s="214"/>
      <c r="S60" s="214"/>
      <c r="T60" s="214"/>
      <c r="U60" s="214"/>
      <c r="V60" s="143">
        <v>46</v>
      </c>
      <c r="W60" s="237"/>
      <c r="X60" s="237"/>
      <c r="Y60" s="301"/>
      <c r="Z60" s="295"/>
      <c r="AA60" s="295"/>
    </row>
    <row r="61" spans="1:27" ht="16.5" customHeight="1">
      <c r="A61" s="201"/>
      <c r="B61" s="221"/>
      <c r="C61" s="111" t="s">
        <v>34</v>
      </c>
      <c r="D61" s="42">
        <v>0</v>
      </c>
      <c r="E61" s="42">
        <v>0</v>
      </c>
      <c r="F61" s="42">
        <v>0</v>
      </c>
      <c r="G61" s="86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3">
        <v>0</v>
      </c>
      <c r="N61" s="43">
        <v>0</v>
      </c>
      <c r="O61" s="43">
        <v>0</v>
      </c>
      <c r="P61" s="137">
        <f t="shared" si="0"/>
        <v>0</v>
      </c>
      <c r="Q61" s="223"/>
      <c r="R61" s="214"/>
      <c r="S61" s="223"/>
      <c r="T61" s="223"/>
      <c r="U61" s="223"/>
      <c r="V61" s="144"/>
      <c r="W61" s="256"/>
      <c r="X61" s="256"/>
      <c r="Y61" s="302"/>
      <c r="Z61" s="298"/>
      <c r="AA61" s="298"/>
    </row>
    <row r="62" spans="1:27" ht="16.5" customHeight="1">
      <c r="A62" s="201"/>
      <c r="B62" s="217" t="s">
        <v>52</v>
      </c>
      <c r="C62" s="112" t="s">
        <v>21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7">
        <v>0</v>
      </c>
      <c r="N62" s="47">
        <v>0</v>
      </c>
      <c r="O62" s="47">
        <v>0</v>
      </c>
      <c r="P62" s="49">
        <f t="shared" si="0"/>
        <v>0</v>
      </c>
      <c r="Q62" s="213">
        <f>P62+P63+P64</f>
        <v>43</v>
      </c>
      <c r="R62" s="214"/>
      <c r="S62" s="214">
        <v>0</v>
      </c>
      <c r="T62" s="214">
        <v>0</v>
      </c>
      <c r="U62" s="214">
        <v>0</v>
      </c>
      <c r="V62" s="143"/>
      <c r="W62" s="236">
        <v>12</v>
      </c>
      <c r="X62" s="236">
        <v>0</v>
      </c>
      <c r="Y62" s="300">
        <v>0</v>
      </c>
      <c r="Z62" s="297">
        <v>0</v>
      </c>
      <c r="AA62" s="297">
        <v>0</v>
      </c>
    </row>
    <row r="63" spans="1:27" ht="16.5" customHeight="1">
      <c r="A63" s="201"/>
      <c r="B63" s="218"/>
      <c r="C63" s="108" t="s">
        <v>33</v>
      </c>
      <c r="D63" s="30">
        <v>0</v>
      </c>
      <c r="E63" s="30">
        <v>0</v>
      </c>
      <c r="F63" s="30">
        <v>0</v>
      </c>
      <c r="G63" s="30">
        <v>17</v>
      </c>
      <c r="H63" s="30">
        <v>0</v>
      </c>
      <c r="I63" s="30">
        <v>12</v>
      </c>
      <c r="J63" s="30">
        <v>0</v>
      </c>
      <c r="K63" s="30">
        <v>0</v>
      </c>
      <c r="L63" s="30">
        <v>0</v>
      </c>
      <c r="M63" s="31">
        <v>14</v>
      </c>
      <c r="N63" s="31">
        <v>0</v>
      </c>
      <c r="O63" s="31">
        <v>0</v>
      </c>
      <c r="P63" s="33">
        <f t="shared" si="0"/>
        <v>43</v>
      </c>
      <c r="Q63" s="214"/>
      <c r="R63" s="214"/>
      <c r="S63" s="214"/>
      <c r="T63" s="214"/>
      <c r="U63" s="214"/>
      <c r="V63" s="143">
        <v>0</v>
      </c>
      <c r="W63" s="237"/>
      <c r="X63" s="237"/>
      <c r="Y63" s="301"/>
      <c r="Z63" s="295"/>
      <c r="AA63" s="295"/>
    </row>
    <row r="64" spans="1:27" ht="16.5" customHeight="1" thickBot="1">
      <c r="A64" s="202"/>
      <c r="B64" s="219"/>
      <c r="C64" s="113" t="s">
        <v>34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1">
        <v>0</v>
      </c>
      <c r="N64" s="51">
        <v>0</v>
      </c>
      <c r="O64" s="51">
        <v>0</v>
      </c>
      <c r="P64" s="138">
        <f t="shared" si="0"/>
        <v>0</v>
      </c>
      <c r="Q64" s="214"/>
      <c r="R64" s="224"/>
      <c r="S64" s="224"/>
      <c r="T64" s="224"/>
      <c r="U64" s="224"/>
      <c r="V64" s="146"/>
      <c r="W64" s="238"/>
      <c r="X64" s="238"/>
      <c r="Y64" s="304"/>
      <c r="Z64" s="296"/>
      <c r="AA64" s="296"/>
    </row>
    <row r="65" spans="1:27" ht="16.5" customHeight="1">
      <c r="A65" s="206" t="s">
        <v>53</v>
      </c>
      <c r="B65" s="220" t="s">
        <v>54</v>
      </c>
      <c r="C65" s="107" t="s">
        <v>21</v>
      </c>
      <c r="D65" s="30">
        <v>0</v>
      </c>
      <c r="E65" s="30">
        <v>0</v>
      </c>
      <c r="F65" s="30">
        <v>0</v>
      </c>
      <c r="G65" s="30">
        <v>0</v>
      </c>
      <c r="H65" s="26">
        <v>0</v>
      </c>
      <c r="I65" s="30">
        <v>0</v>
      </c>
      <c r="J65" s="30">
        <v>0</v>
      </c>
      <c r="K65" s="30">
        <v>0</v>
      </c>
      <c r="L65" s="26">
        <v>0</v>
      </c>
      <c r="M65" s="27">
        <v>0</v>
      </c>
      <c r="N65" s="27">
        <v>0</v>
      </c>
      <c r="O65" s="62">
        <v>0</v>
      </c>
      <c r="P65" s="28">
        <f t="shared" si="0"/>
        <v>0</v>
      </c>
      <c r="Q65" s="222">
        <f>P65+P66+P67</f>
        <v>77</v>
      </c>
      <c r="R65" s="222">
        <f>SUM(Q65:Q76)</f>
        <v>248</v>
      </c>
      <c r="S65" s="222">
        <v>241</v>
      </c>
      <c r="T65" s="222">
        <v>131</v>
      </c>
      <c r="U65" s="222">
        <v>367</v>
      </c>
      <c r="V65" s="142"/>
      <c r="W65" s="248">
        <v>196</v>
      </c>
      <c r="X65" s="248">
        <v>173</v>
      </c>
      <c r="Y65" s="303">
        <v>277</v>
      </c>
      <c r="Z65" s="294">
        <v>396</v>
      </c>
      <c r="AA65" s="294">
        <v>435</v>
      </c>
    </row>
    <row r="66" spans="1:27" ht="16.5" customHeight="1">
      <c r="A66" s="201"/>
      <c r="B66" s="218"/>
      <c r="C66" s="108" t="s">
        <v>33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128">
        <v>0</v>
      </c>
      <c r="K66" s="31">
        <v>7</v>
      </c>
      <c r="L66" s="30">
        <v>50</v>
      </c>
      <c r="M66" s="31">
        <v>0</v>
      </c>
      <c r="N66" s="31">
        <v>0</v>
      </c>
      <c r="O66" s="32">
        <v>20</v>
      </c>
      <c r="P66" s="33">
        <f t="shared" si="0"/>
        <v>77</v>
      </c>
      <c r="Q66" s="214"/>
      <c r="R66" s="214"/>
      <c r="S66" s="214"/>
      <c r="T66" s="214"/>
      <c r="U66" s="214"/>
      <c r="V66" s="143">
        <v>250</v>
      </c>
      <c r="W66" s="237"/>
      <c r="X66" s="237"/>
      <c r="Y66" s="301"/>
      <c r="Z66" s="295"/>
      <c r="AA66" s="295"/>
    </row>
    <row r="67" spans="1:27" ht="16.5" customHeight="1">
      <c r="A67" s="201"/>
      <c r="B67" s="221"/>
      <c r="C67" s="109" t="s">
        <v>34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42">
        <v>0</v>
      </c>
      <c r="M67" s="43">
        <v>0</v>
      </c>
      <c r="N67" s="43">
        <v>0</v>
      </c>
      <c r="O67" s="36">
        <v>0</v>
      </c>
      <c r="P67" s="45">
        <f t="shared" si="0"/>
        <v>0</v>
      </c>
      <c r="Q67" s="223"/>
      <c r="R67" s="214"/>
      <c r="S67" s="223"/>
      <c r="T67" s="223"/>
      <c r="U67" s="223"/>
      <c r="V67" s="144"/>
      <c r="W67" s="256"/>
      <c r="X67" s="256"/>
      <c r="Y67" s="302"/>
      <c r="Z67" s="298"/>
      <c r="AA67" s="298"/>
    </row>
    <row r="68" spans="1:27" ht="16.5" customHeight="1">
      <c r="A68" s="201"/>
      <c r="B68" s="217" t="s">
        <v>55</v>
      </c>
      <c r="C68" s="110" t="s">
        <v>21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46">
        <v>0</v>
      </c>
      <c r="M68" s="47">
        <v>0</v>
      </c>
      <c r="N68" s="47">
        <v>0</v>
      </c>
      <c r="O68" s="40">
        <v>0</v>
      </c>
      <c r="P68" s="41">
        <f t="shared" si="0"/>
        <v>0</v>
      </c>
      <c r="Q68" s="213">
        <f>P68+P69+P70</f>
        <v>65</v>
      </c>
      <c r="R68" s="214"/>
      <c r="S68" s="213">
        <v>332</v>
      </c>
      <c r="T68" s="213">
        <v>181</v>
      </c>
      <c r="U68" s="213">
        <v>316</v>
      </c>
      <c r="V68" s="145"/>
      <c r="W68" s="236">
        <v>154</v>
      </c>
      <c r="X68" s="236">
        <v>95</v>
      </c>
      <c r="Y68" s="300">
        <v>149</v>
      </c>
      <c r="Z68" s="297">
        <v>210</v>
      </c>
      <c r="AA68" s="297">
        <v>212</v>
      </c>
    </row>
    <row r="69" spans="1:27" ht="16.5" customHeight="1">
      <c r="A69" s="201"/>
      <c r="B69" s="218"/>
      <c r="C69" s="108" t="s">
        <v>33</v>
      </c>
      <c r="D69" s="30">
        <v>0</v>
      </c>
      <c r="E69" s="30">
        <v>0</v>
      </c>
      <c r="F69" s="30">
        <v>0</v>
      </c>
      <c r="G69" s="29">
        <v>12</v>
      </c>
      <c r="H69" s="30">
        <v>2</v>
      </c>
      <c r="I69" s="30">
        <v>0</v>
      </c>
      <c r="J69" s="30">
        <v>21</v>
      </c>
      <c r="K69" s="30">
        <v>15</v>
      </c>
      <c r="L69" s="30">
        <v>0</v>
      </c>
      <c r="M69" s="31">
        <v>5</v>
      </c>
      <c r="N69" s="31">
        <v>0</v>
      </c>
      <c r="O69" s="32">
        <v>10</v>
      </c>
      <c r="P69" s="33">
        <f t="shared" si="0"/>
        <v>65</v>
      </c>
      <c r="Q69" s="214"/>
      <c r="R69" s="214"/>
      <c r="S69" s="214"/>
      <c r="T69" s="214"/>
      <c r="U69" s="214"/>
      <c r="V69" s="143">
        <v>159</v>
      </c>
      <c r="W69" s="237"/>
      <c r="X69" s="237"/>
      <c r="Y69" s="301"/>
      <c r="Z69" s="295"/>
      <c r="AA69" s="295"/>
    </row>
    <row r="70" spans="1:27" ht="16.5" customHeight="1">
      <c r="A70" s="201"/>
      <c r="B70" s="221"/>
      <c r="C70" s="111" t="s">
        <v>34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3">
        <v>0</v>
      </c>
      <c r="N70" s="43">
        <v>0</v>
      </c>
      <c r="O70" s="44">
        <v>0</v>
      </c>
      <c r="P70" s="137">
        <f t="shared" si="0"/>
        <v>0</v>
      </c>
      <c r="Q70" s="223"/>
      <c r="R70" s="214"/>
      <c r="S70" s="223"/>
      <c r="T70" s="223"/>
      <c r="U70" s="223"/>
      <c r="V70" s="144"/>
      <c r="W70" s="256"/>
      <c r="X70" s="256"/>
      <c r="Y70" s="302"/>
      <c r="Z70" s="298"/>
      <c r="AA70" s="298"/>
    </row>
    <row r="71" spans="1:27" ht="16.5" customHeight="1">
      <c r="A71" s="201"/>
      <c r="B71" s="217" t="s">
        <v>56</v>
      </c>
      <c r="C71" s="110" t="s">
        <v>21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46">
        <v>0</v>
      </c>
      <c r="M71" s="47">
        <v>0</v>
      </c>
      <c r="N71" s="47">
        <v>0</v>
      </c>
      <c r="O71" s="40">
        <v>0</v>
      </c>
      <c r="P71" s="49">
        <f t="shared" si="0"/>
        <v>0</v>
      </c>
      <c r="Q71" s="213">
        <f>P71+P72+P73</f>
        <v>106</v>
      </c>
      <c r="R71" s="214"/>
      <c r="S71" s="213">
        <v>99</v>
      </c>
      <c r="T71" s="213">
        <v>181</v>
      </c>
      <c r="U71" s="213">
        <v>179</v>
      </c>
      <c r="V71" s="145"/>
      <c r="W71" s="236">
        <v>121</v>
      </c>
      <c r="X71" s="236">
        <v>28</v>
      </c>
      <c r="Y71" s="300">
        <v>207</v>
      </c>
      <c r="Z71" s="297">
        <v>46</v>
      </c>
      <c r="AA71" s="297">
        <v>1</v>
      </c>
    </row>
    <row r="72" spans="1:27" ht="16.5" customHeight="1">
      <c r="A72" s="201"/>
      <c r="B72" s="218"/>
      <c r="C72" s="108" t="s">
        <v>33</v>
      </c>
      <c r="D72" s="30">
        <v>0</v>
      </c>
      <c r="E72" s="30">
        <v>0</v>
      </c>
      <c r="F72" s="30">
        <v>0</v>
      </c>
      <c r="G72" s="30">
        <v>39</v>
      </c>
      <c r="H72" s="186">
        <v>29</v>
      </c>
      <c r="I72" s="30">
        <v>0</v>
      </c>
      <c r="J72" s="128">
        <v>0</v>
      </c>
      <c r="K72" s="30">
        <v>28</v>
      </c>
      <c r="L72" s="30">
        <v>0</v>
      </c>
      <c r="M72" s="31">
        <v>0</v>
      </c>
      <c r="N72" s="31">
        <v>9</v>
      </c>
      <c r="O72" s="32">
        <v>1</v>
      </c>
      <c r="P72" s="33">
        <f aca="true" t="shared" si="1" ref="P72:P115">SUM(D72:O72)</f>
        <v>106</v>
      </c>
      <c r="Q72" s="214"/>
      <c r="R72" s="214"/>
      <c r="S72" s="214"/>
      <c r="T72" s="214"/>
      <c r="U72" s="214"/>
      <c r="V72" s="143">
        <v>123</v>
      </c>
      <c r="W72" s="237"/>
      <c r="X72" s="237"/>
      <c r="Y72" s="301"/>
      <c r="Z72" s="295"/>
      <c r="AA72" s="295"/>
    </row>
    <row r="73" spans="1:27" ht="16.5" customHeight="1">
      <c r="A73" s="201"/>
      <c r="B73" s="221"/>
      <c r="C73" s="111" t="s">
        <v>34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3">
        <v>0</v>
      </c>
      <c r="N73" s="43">
        <v>0</v>
      </c>
      <c r="O73" s="44">
        <v>0</v>
      </c>
      <c r="P73" s="137">
        <f t="shared" si="1"/>
        <v>0</v>
      </c>
      <c r="Q73" s="223"/>
      <c r="R73" s="214"/>
      <c r="S73" s="223"/>
      <c r="T73" s="223"/>
      <c r="U73" s="223"/>
      <c r="V73" s="144"/>
      <c r="W73" s="256"/>
      <c r="X73" s="256"/>
      <c r="Y73" s="302"/>
      <c r="Z73" s="298"/>
      <c r="AA73" s="298"/>
    </row>
    <row r="74" spans="1:27" ht="16.5" customHeight="1">
      <c r="A74" s="201"/>
      <c r="B74" s="217" t="s">
        <v>57</v>
      </c>
      <c r="C74" s="112" t="s">
        <v>21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7">
        <v>0</v>
      </c>
      <c r="N74" s="47">
        <v>0</v>
      </c>
      <c r="O74" s="40">
        <v>0</v>
      </c>
      <c r="P74" s="49">
        <f t="shared" si="1"/>
        <v>0</v>
      </c>
      <c r="Q74" s="213">
        <f>P74+P75+P76</f>
        <v>0</v>
      </c>
      <c r="R74" s="214"/>
      <c r="S74" s="214">
        <v>0</v>
      </c>
      <c r="T74" s="214">
        <v>0</v>
      </c>
      <c r="U74" s="214">
        <v>0</v>
      </c>
      <c r="V74" s="143"/>
      <c r="W74" s="236">
        <v>0</v>
      </c>
      <c r="X74" s="236">
        <v>0</v>
      </c>
      <c r="Y74" s="300">
        <v>0</v>
      </c>
      <c r="Z74" s="297">
        <v>0</v>
      </c>
      <c r="AA74" s="297">
        <v>0</v>
      </c>
    </row>
    <row r="75" spans="1:27" ht="16.5" customHeight="1">
      <c r="A75" s="201"/>
      <c r="B75" s="218"/>
      <c r="C75" s="108" t="s">
        <v>33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1">
        <v>0</v>
      </c>
      <c r="N75" s="31">
        <v>0</v>
      </c>
      <c r="O75" s="32">
        <v>0</v>
      </c>
      <c r="P75" s="33">
        <f t="shared" si="1"/>
        <v>0</v>
      </c>
      <c r="Q75" s="214"/>
      <c r="R75" s="214"/>
      <c r="S75" s="214"/>
      <c r="T75" s="214"/>
      <c r="U75" s="214"/>
      <c r="V75" s="143">
        <v>0</v>
      </c>
      <c r="W75" s="237"/>
      <c r="X75" s="237"/>
      <c r="Y75" s="301"/>
      <c r="Z75" s="295"/>
      <c r="AA75" s="295"/>
    </row>
    <row r="76" spans="1:27" ht="16.5" customHeight="1" thickBot="1">
      <c r="A76" s="202"/>
      <c r="B76" s="219"/>
      <c r="C76" s="113" t="s">
        <v>34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1">
        <v>0</v>
      </c>
      <c r="N76" s="51">
        <v>0</v>
      </c>
      <c r="O76" s="44">
        <v>0</v>
      </c>
      <c r="P76" s="37">
        <f t="shared" si="1"/>
        <v>0</v>
      </c>
      <c r="Q76" s="214"/>
      <c r="R76" s="224"/>
      <c r="S76" s="224"/>
      <c r="T76" s="224"/>
      <c r="U76" s="224"/>
      <c r="V76" s="146"/>
      <c r="W76" s="238"/>
      <c r="X76" s="238"/>
      <c r="Y76" s="304"/>
      <c r="Z76" s="296"/>
      <c r="AA76" s="296"/>
    </row>
    <row r="77" spans="1:27" ht="16.5" customHeight="1">
      <c r="A77" s="252" t="s">
        <v>58</v>
      </c>
      <c r="B77" s="220" t="s">
        <v>59</v>
      </c>
      <c r="C77" s="107" t="s">
        <v>21</v>
      </c>
      <c r="D77" s="26">
        <v>0</v>
      </c>
      <c r="E77" s="46">
        <v>4</v>
      </c>
      <c r="F77" s="46">
        <v>0</v>
      </c>
      <c r="G77" s="26">
        <v>0</v>
      </c>
      <c r="H77" s="26">
        <v>0</v>
      </c>
      <c r="I77" s="46">
        <v>1</v>
      </c>
      <c r="J77" s="46">
        <v>0</v>
      </c>
      <c r="K77" s="30">
        <v>0</v>
      </c>
      <c r="L77" s="46">
        <v>8</v>
      </c>
      <c r="M77" s="46">
        <v>1</v>
      </c>
      <c r="N77" s="46">
        <v>7</v>
      </c>
      <c r="O77" s="62">
        <v>0</v>
      </c>
      <c r="P77" s="28">
        <f t="shared" si="1"/>
        <v>21</v>
      </c>
      <c r="Q77" s="222">
        <f>P77+P78+P79</f>
        <v>375</v>
      </c>
      <c r="R77" s="289">
        <f>SUM(Q77:Q79)</f>
        <v>375</v>
      </c>
      <c r="S77" s="222">
        <v>376</v>
      </c>
      <c r="T77" s="222">
        <v>414</v>
      </c>
      <c r="U77" s="222">
        <v>515</v>
      </c>
      <c r="V77" s="142"/>
      <c r="W77" s="248">
        <v>279</v>
      </c>
      <c r="X77" s="248">
        <v>465</v>
      </c>
      <c r="Y77" s="303">
        <v>524</v>
      </c>
      <c r="Z77" s="294">
        <v>807</v>
      </c>
      <c r="AA77" s="294">
        <v>590</v>
      </c>
    </row>
    <row r="78" spans="1:27" ht="16.5" customHeight="1">
      <c r="A78" s="253"/>
      <c r="B78" s="218"/>
      <c r="C78" s="108" t="s">
        <v>33</v>
      </c>
      <c r="D78" s="30">
        <v>0</v>
      </c>
      <c r="E78" s="30">
        <v>102</v>
      </c>
      <c r="F78" s="30">
        <v>9</v>
      </c>
      <c r="G78" s="30">
        <v>18</v>
      </c>
      <c r="H78" s="30">
        <v>16</v>
      </c>
      <c r="I78" s="30">
        <v>29</v>
      </c>
      <c r="J78" s="128">
        <v>18</v>
      </c>
      <c r="K78" s="31">
        <v>10</v>
      </c>
      <c r="L78" s="30">
        <v>55</v>
      </c>
      <c r="M78" s="31">
        <v>13</v>
      </c>
      <c r="N78" s="31">
        <v>66</v>
      </c>
      <c r="O78" s="32">
        <v>13</v>
      </c>
      <c r="P78" s="33">
        <f t="shared" si="1"/>
        <v>349</v>
      </c>
      <c r="Q78" s="214"/>
      <c r="R78" s="290"/>
      <c r="S78" s="214"/>
      <c r="T78" s="214"/>
      <c r="U78" s="214"/>
      <c r="V78" s="143">
        <v>307</v>
      </c>
      <c r="W78" s="237"/>
      <c r="X78" s="237"/>
      <c r="Y78" s="301"/>
      <c r="Z78" s="295"/>
      <c r="AA78" s="295"/>
    </row>
    <row r="79" spans="1:27" ht="16.5" customHeight="1" thickBot="1">
      <c r="A79" s="254"/>
      <c r="B79" s="219"/>
      <c r="C79" s="113" t="s">
        <v>34</v>
      </c>
      <c r="D79" s="50">
        <v>0</v>
      </c>
      <c r="E79" s="50">
        <v>0</v>
      </c>
      <c r="F79" s="50">
        <v>0</v>
      </c>
      <c r="G79" s="50">
        <v>0</v>
      </c>
      <c r="H79" s="50">
        <v>5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2">
        <v>0</v>
      </c>
      <c r="P79" s="53">
        <f t="shared" si="1"/>
        <v>5</v>
      </c>
      <c r="Q79" s="224"/>
      <c r="R79" s="291"/>
      <c r="S79" s="224"/>
      <c r="T79" s="224"/>
      <c r="U79" s="224"/>
      <c r="V79" s="146"/>
      <c r="W79" s="238"/>
      <c r="X79" s="238"/>
      <c r="Y79" s="304"/>
      <c r="Z79" s="296"/>
      <c r="AA79" s="296"/>
    </row>
    <row r="80" spans="1:27" ht="16.5" customHeight="1">
      <c r="A80" s="206" t="s">
        <v>60</v>
      </c>
      <c r="B80" s="220" t="s">
        <v>61</v>
      </c>
      <c r="C80" s="107" t="s">
        <v>21</v>
      </c>
      <c r="D80" s="46">
        <v>0</v>
      </c>
      <c r="E80" s="46">
        <v>8</v>
      </c>
      <c r="F80" s="26">
        <v>0</v>
      </c>
      <c r="G80" s="46">
        <v>0</v>
      </c>
      <c r="H80" s="46">
        <v>0</v>
      </c>
      <c r="I80" s="46">
        <v>4</v>
      </c>
      <c r="J80" s="30">
        <v>0</v>
      </c>
      <c r="K80" s="30">
        <v>0</v>
      </c>
      <c r="L80" s="46">
        <v>0</v>
      </c>
      <c r="M80" s="46">
        <v>0</v>
      </c>
      <c r="N80" s="46">
        <v>4</v>
      </c>
      <c r="O80" s="62">
        <v>0</v>
      </c>
      <c r="P80" s="49">
        <f t="shared" si="1"/>
        <v>16</v>
      </c>
      <c r="Q80" s="214">
        <f>P80+P81+P82</f>
        <v>233</v>
      </c>
      <c r="R80" s="222">
        <f>SUM(Q80:Q97)</f>
        <v>660</v>
      </c>
      <c r="S80" s="222">
        <v>349</v>
      </c>
      <c r="T80" s="222">
        <v>396</v>
      </c>
      <c r="U80" s="222">
        <v>198</v>
      </c>
      <c r="V80" s="142"/>
      <c r="W80" s="248">
        <v>241</v>
      </c>
      <c r="X80" s="248">
        <v>51</v>
      </c>
      <c r="Y80" s="303">
        <v>241</v>
      </c>
      <c r="Z80" s="294">
        <v>217</v>
      </c>
      <c r="AA80" s="294">
        <v>196</v>
      </c>
    </row>
    <row r="81" spans="1:27" ht="16.5" customHeight="1">
      <c r="A81" s="201"/>
      <c r="B81" s="218"/>
      <c r="C81" s="108" t="s">
        <v>33</v>
      </c>
      <c r="D81" s="30">
        <v>8</v>
      </c>
      <c r="E81" s="30">
        <v>0</v>
      </c>
      <c r="F81" s="30">
        <v>38</v>
      </c>
      <c r="G81" s="30">
        <v>8</v>
      </c>
      <c r="H81" s="30">
        <v>34</v>
      </c>
      <c r="I81" s="30">
        <v>0</v>
      </c>
      <c r="J81" s="128">
        <v>58</v>
      </c>
      <c r="K81" s="30">
        <v>0</v>
      </c>
      <c r="L81" s="30">
        <v>38</v>
      </c>
      <c r="M81" s="30">
        <v>6</v>
      </c>
      <c r="N81" s="30">
        <v>4</v>
      </c>
      <c r="O81" s="32">
        <v>23</v>
      </c>
      <c r="P81" s="33">
        <f t="shared" si="1"/>
        <v>217</v>
      </c>
      <c r="Q81" s="214"/>
      <c r="R81" s="214"/>
      <c r="S81" s="214"/>
      <c r="T81" s="214"/>
      <c r="U81" s="214"/>
      <c r="V81" s="143">
        <v>236</v>
      </c>
      <c r="W81" s="237"/>
      <c r="X81" s="237"/>
      <c r="Y81" s="301"/>
      <c r="Z81" s="295"/>
      <c r="AA81" s="295"/>
    </row>
    <row r="82" spans="1:27" ht="16.5" customHeight="1">
      <c r="A82" s="201"/>
      <c r="B82" s="221"/>
      <c r="C82" s="109" t="s">
        <v>34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4">
        <v>0</v>
      </c>
      <c r="P82" s="137">
        <f t="shared" si="1"/>
        <v>0</v>
      </c>
      <c r="Q82" s="223"/>
      <c r="R82" s="214"/>
      <c r="S82" s="223"/>
      <c r="T82" s="223"/>
      <c r="U82" s="223"/>
      <c r="V82" s="144"/>
      <c r="W82" s="256"/>
      <c r="X82" s="256"/>
      <c r="Y82" s="302"/>
      <c r="Z82" s="298"/>
      <c r="AA82" s="298"/>
    </row>
    <row r="83" spans="1:27" ht="16.5" customHeight="1">
      <c r="A83" s="201"/>
      <c r="B83" s="217" t="s">
        <v>62</v>
      </c>
      <c r="C83" s="110" t="s">
        <v>21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0">
        <v>0</v>
      </c>
      <c r="P83" s="49">
        <f t="shared" si="1"/>
        <v>0</v>
      </c>
      <c r="Q83" s="213">
        <f>P83+P84+P85</f>
        <v>33</v>
      </c>
      <c r="R83" s="214"/>
      <c r="S83" s="214">
        <v>1</v>
      </c>
      <c r="T83" s="213">
        <v>34</v>
      </c>
      <c r="U83" s="213">
        <v>18</v>
      </c>
      <c r="V83" s="145"/>
      <c r="W83" s="236">
        <v>12</v>
      </c>
      <c r="X83" s="236">
        <v>15</v>
      </c>
      <c r="Y83" s="300">
        <v>16</v>
      </c>
      <c r="Z83" s="297">
        <v>19</v>
      </c>
      <c r="AA83" s="297">
        <v>0</v>
      </c>
    </row>
    <row r="84" spans="1:27" ht="16.5" customHeight="1">
      <c r="A84" s="201"/>
      <c r="B84" s="218"/>
      <c r="C84" s="108" t="s">
        <v>33</v>
      </c>
      <c r="D84" s="30">
        <v>0</v>
      </c>
      <c r="E84" s="30">
        <v>24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9</v>
      </c>
      <c r="O84" s="32">
        <v>0</v>
      </c>
      <c r="P84" s="33">
        <f t="shared" si="1"/>
        <v>33</v>
      </c>
      <c r="Q84" s="214"/>
      <c r="R84" s="214"/>
      <c r="S84" s="214"/>
      <c r="T84" s="214"/>
      <c r="U84" s="214"/>
      <c r="V84" s="143">
        <v>68</v>
      </c>
      <c r="W84" s="237"/>
      <c r="X84" s="237"/>
      <c r="Y84" s="301"/>
      <c r="Z84" s="295"/>
      <c r="AA84" s="295"/>
    </row>
    <row r="85" spans="1:27" ht="16.5" customHeight="1">
      <c r="A85" s="201"/>
      <c r="B85" s="221"/>
      <c r="C85" s="111" t="s">
        <v>34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4">
        <v>0</v>
      </c>
      <c r="P85" s="137">
        <f t="shared" si="1"/>
        <v>0</v>
      </c>
      <c r="Q85" s="223"/>
      <c r="R85" s="214"/>
      <c r="S85" s="223"/>
      <c r="T85" s="223"/>
      <c r="U85" s="223"/>
      <c r="V85" s="144"/>
      <c r="W85" s="256"/>
      <c r="X85" s="256"/>
      <c r="Y85" s="302"/>
      <c r="Z85" s="298"/>
      <c r="AA85" s="298"/>
    </row>
    <row r="86" spans="1:27" ht="16.5" customHeight="1">
      <c r="A86" s="201"/>
      <c r="B86" s="217" t="s">
        <v>63</v>
      </c>
      <c r="C86" s="110" t="s">
        <v>21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2</v>
      </c>
      <c r="L86" s="46">
        <v>0</v>
      </c>
      <c r="M86" s="46">
        <v>0</v>
      </c>
      <c r="N86" s="46">
        <v>0</v>
      </c>
      <c r="O86" s="40">
        <v>0</v>
      </c>
      <c r="P86" s="49">
        <f t="shared" si="1"/>
        <v>2</v>
      </c>
      <c r="Q86" s="214">
        <f>P86+P87+P88</f>
        <v>178</v>
      </c>
      <c r="R86" s="214"/>
      <c r="S86" s="213">
        <v>354</v>
      </c>
      <c r="T86" s="213">
        <v>146</v>
      </c>
      <c r="U86" s="213">
        <v>146</v>
      </c>
      <c r="V86" s="145"/>
      <c r="W86" s="236">
        <v>78</v>
      </c>
      <c r="X86" s="236">
        <v>26</v>
      </c>
      <c r="Y86" s="300">
        <v>45</v>
      </c>
      <c r="Z86" s="297">
        <v>64</v>
      </c>
      <c r="AA86" s="297">
        <v>52</v>
      </c>
    </row>
    <row r="87" spans="1:33" ht="16.5" customHeight="1">
      <c r="A87" s="201"/>
      <c r="B87" s="218"/>
      <c r="C87" s="108" t="s">
        <v>33</v>
      </c>
      <c r="D87" s="30">
        <v>6</v>
      </c>
      <c r="E87" s="30">
        <v>12</v>
      </c>
      <c r="F87" s="30">
        <v>6</v>
      </c>
      <c r="G87" s="30">
        <v>16</v>
      </c>
      <c r="H87" s="30">
        <v>4</v>
      </c>
      <c r="I87" s="30">
        <v>18</v>
      </c>
      <c r="J87" s="128">
        <v>39</v>
      </c>
      <c r="K87" s="30">
        <v>37</v>
      </c>
      <c r="L87" s="30">
        <v>0</v>
      </c>
      <c r="M87" s="30">
        <v>6</v>
      </c>
      <c r="N87" s="30">
        <v>0</v>
      </c>
      <c r="O87" s="32">
        <v>32</v>
      </c>
      <c r="P87" s="33">
        <f t="shared" si="1"/>
        <v>176</v>
      </c>
      <c r="Q87" s="214"/>
      <c r="R87" s="214"/>
      <c r="S87" s="214"/>
      <c r="T87" s="214"/>
      <c r="U87" s="214"/>
      <c r="V87" s="143">
        <v>100</v>
      </c>
      <c r="W87" s="237"/>
      <c r="X87" s="237"/>
      <c r="Y87" s="301"/>
      <c r="Z87" s="295"/>
      <c r="AA87" s="295"/>
      <c r="AG87" s="179"/>
    </row>
    <row r="88" spans="1:33" ht="16.5" customHeight="1">
      <c r="A88" s="201"/>
      <c r="B88" s="221"/>
      <c r="C88" s="111" t="s">
        <v>34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137">
        <f t="shared" si="1"/>
        <v>0</v>
      </c>
      <c r="Q88" s="223"/>
      <c r="R88" s="214"/>
      <c r="S88" s="223"/>
      <c r="T88" s="223"/>
      <c r="U88" s="223"/>
      <c r="V88" s="144"/>
      <c r="W88" s="256"/>
      <c r="X88" s="256"/>
      <c r="Y88" s="302"/>
      <c r="Z88" s="298"/>
      <c r="AA88" s="298"/>
      <c r="AG88" s="179"/>
    </row>
    <row r="89" spans="1:33" ht="16.5" customHeight="1">
      <c r="A89" s="201"/>
      <c r="B89" s="217" t="s">
        <v>64</v>
      </c>
      <c r="C89" s="112" t="s">
        <v>21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9">
        <f t="shared" si="1"/>
        <v>0</v>
      </c>
      <c r="Q89" s="213">
        <f>P89+P90+P91</f>
        <v>126</v>
      </c>
      <c r="R89" s="214"/>
      <c r="S89" s="213">
        <v>60</v>
      </c>
      <c r="T89" s="213">
        <v>105</v>
      </c>
      <c r="U89" s="213">
        <v>106</v>
      </c>
      <c r="V89" s="143"/>
      <c r="W89" s="236">
        <v>16</v>
      </c>
      <c r="X89" s="236">
        <v>41</v>
      </c>
      <c r="Y89" s="300">
        <v>75</v>
      </c>
      <c r="Z89" s="297">
        <v>39</v>
      </c>
      <c r="AA89" s="297">
        <v>18</v>
      </c>
      <c r="AG89" s="179"/>
    </row>
    <row r="90" spans="1:33" ht="16.5" customHeight="1">
      <c r="A90" s="201"/>
      <c r="B90" s="218"/>
      <c r="C90" s="108" t="s">
        <v>33</v>
      </c>
      <c r="D90" s="30">
        <v>0</v>
      </c>
      <c r="E90" s="30">
        <v>8</v>
      </c>
      <c r="F90" s="30">
        <v>18</v>
      </c>
      <c r="G90" s="30">
        <v>29</v>
      </c>
      <c r="H90" s="30">
        <v>0</v>
      </c>
      <c r="I90" s="30">
        <v>9</v>
      </c>
      <c r="J90" s="30">
        <v>0</v>
      </c>
      <c r="K90" s="30">
        <v>0</v>
      </c>
      <c r="L90" s="30">
        <v>0</v>
      </c>
      <c r="M90" s="30">
        <v>35</v>
      </c>
      <c r="N90" s="30">
        <v>8</v>
      </c>
      <c r="O90" s="30">
        <v>19</v>
      </c>
      <c r="P90" s="33">
        <f t="shared" si="1"/>
        <v>126</v>
      </c>
      <c r="Q90" s="214"/>
      <c r="R90" s="214"/>
      <c r="S90" s="214"/>
      <c r="T90" s="214"/>
      <c r="U90" s="214"/>
      <c r="V90" s="143">
        <v>144</v>
      </c>
      <c r="W90" s="237"/>
      <c r="X90" s="237"/>
      <c r="Y90" s="301"/>
      <c r="Z90" s="295"/>
      <c r="AA90" s="295"/>
      <c r="AG90" s="179"/>
    </row>
    <row r="91" spans="1:33" ht="16.5" customHeight="1">
      <c r="A91" s="201"/>
      <c r="B91" s="221"/>
      <c r="C91" s="109" t="s">
        <v>34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137">
        <f t="shared" si="1"/>
        <v>0</v>
      </c>
      <c r="Q91" s="223"/>
      <c r="R91" s="214"/>
      <c r="S91" s="223"/>
      <c r="T91" s="223"/>
      <c r="U91" s="223"/>
      <c r="V91" s="144"/>
      <c r="W91" s="256"/>
      <c r="X91" s="256"/>
      <c r="Y91" s="302"/>
      <c r="Z91" s="298"/>
      <c r="AA91" s="298"/>
      <c r="AG91" s="179"/>
    </row>
    <row r="92" spans="1:33" ht="16.5" customHeight="1">
      <c r="A92" s="201"/>
      <c r="B92" s="217" t="s">
        <v>65</v>
      </c>
      <c r="C92" s="110" t="s">
        <v>21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9">
        <f t="shared" si="1"/>
        <v>0</v>
      </c>
      <c r="Q92" s="213">
        <f>P92+P93+P94</f>
        <v>90</v>
      </c>
      <c r="R92" s="214"/>
      <c r="S92" s="213">
        <v>87</v>
      </c>
      <c r="T92" s="213">
        <v>37</v>
      </c>
      <c r="U92" s="213">
        <v>7</v>
      </c>
      <c r="V92" s="145"/>
      <c r="W92" s="236">
        <v>20</v>
      </c>
      <c r="X92" s="236">
        <v>19</v>
      </c>
      <c r="Y92" s="300">
        <v>4</v>
      </c>
      <c r="Z92" s="297">
        <v>0</v>
      </c>
      <c r="AA92" s="297">
        <v>0</v>
      </c>
      <c r="AG92" s="180"/>
    </row>
    <row r="93" spans="1:33" ht="16.5" customHeight="1">
      <c r="A93" s="201"/>
      <c r="B93" s="218"/>
      <c r="C93" s="108" t="s">
        <v>33</v>
      </c>
      <c r="D93" s="30">
        <v>0</v>
      </c>
      <c r="E93" s="30">
        <v>0</v>
      </c>
      <c r="F93" s="30">
        <v>0</v>
      </c>
      <c r="G93" s="30">
        <v>0</v>
      </c>
      <c r="H93" s="30">
        <v>4</v>
      </c>
      <c r="I93" s="30">
        <v>0</v>
      </c>
      <c r="J93" s="30">
        <v>0</v>
      </c>
      <c r="K93" s="30">
        <v>21</v>
      </c>
      <c r="L93" s="30">
        <v>10</v>
      </c>
      <c r="M93" s="30">
        <v>16</v>
      </c>
      <c r="N93" s="30">
        <v>9</v>
      </c>
      <c r="O93" s="30">
        <v>30</v>
      </c>
      <c r="P93" s="33">
        <f t="shared" si="1"/>
        <v>90</v>
      </c>
      <c r="Q93" s="214"/>
      <c r="R93" s="214"/>
      <c r="S93" s="214"/>
      <c r="T93" s="214"/>
      <c r="U93" s="214"/>
      <c r="V93" s="143">
        <v>9</v>
      </c>
      <c r="W93" s="237"/>
      <c r="X93" s="237"/>
      <c r="Y93" s="301"/>
      <c r="Z93" s="295"/>
      <c r="AA93" s="295"/>
      <c r="AG93" s="180"/>
    </row>
    <row r="94" spans="1:33" ht="16.5" customHeight="1">
      <c r="A94" s="201"/>
      <c r="B94" s="221"/>
      <c r="C94" s="111" t="s">
        <v>34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137">
        <f t="shared" si="1"/>
        <v>0</v>
      </c>
      <c r="Q94" s="223"/>
      <c r="R94" s="214"/>
      <c r="S94" s="223"/>
      <c r="T94" s="223"/>
      <c r="U94" s="223"/>
      <c r="V94" s="144"/>
      <c r="W94" s="256"/>
      <c r="X94" s="256"/>
      <c r="Y94" s="302"/>
      <c r="Z94" s="298"/>
      <c r="AA94" s="298"/>
      <c r="AG94" s="179"/>
    </row>
    <row r="95" spans="1:33" ht="16.5" customHeight="1">
      <c r="A95" s="201"/>
      <c r="B95" s="217" t="s">
        <v>66</v>
      </c>
      <c r="C95" s="112" t="s">
        <v>21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9">
        <f t="shared" si="1"/>
        <v>0</v>
      </c>
      <c r="Q95" s="213">
        <f>P95+P96+P97</f>
        <v>0</v>
      </c>
      <c r="R95" s="214"/>
      <c r="S95" s="213">
        <v>0</v>
      </c>
      <c r="T95" s="214">
        <v>0</v>
      </c>
      <c r="U95" s="214">
        <v>0</v>
      </c>
      <c r="V95" s="143"/>
      <c r="W95" s="236">
        <v>0</v>
      </c>
      <c r="X95" s="236">
        <v>0</v>
      </c>
      <c r="Y95" s="300">
        <v>0</v>
      </c>
      <c r="Z95" s="297">
        <v>0</v>
      </c>
      <c r="AA95" s="297">
        <v>0</v>
      </c>
      <c r="AG95" s="179"/>
    </row>
    <row r="96" spans="1:33" ht="16.5" customHeight="1">
      <c r="A96" s="201"/>
      <c r="B96" s="218"/>
      <c r="C96" s="108" t="s">
        <v>33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3">
        <f t="shared" si="1"/>
        <v>0</v>
      </c>
      <c r="Q96" s="214"/>
      <c r="R96" s="214"/>
      <c r="S96" s="214"/>
      <c r="T96" s="214"/>
      <c r="U96" s="214"/>
      <c r="V96" s="143">
        <v>0</v>
      </c>
      <c r="W96" s="237"/>
      <c r="X96" s="237"/>
      <c r="Y96" s="301"/>
      <c r="Z96" s="295"/>
      <c r="AA96" s="295"/>
      <c r="AG96" s="179"/>
    </row>
    <row r="97" spans="1:33" ht="16.5" customHeight="1" thickBot="1">
      <c r="A97" s="202"/>
      <c r="B97" s="219"/>
      <c r="C97" s="113" t="s">
        <v>34</v>
      </c>
      <c r="D97" s="50">
        <v>0</v>
      </c>
      <c r="E97" s="50">
        <v>0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v>0</v>
      </c>
      <c r="O97" s="50">
        <v>0</v>
      </c>
      <c r="P97" s="89">
        <f t="shared" si="1"/>
        <v>0</v>
      </c>
      <c r="Q97" s="224"/>
      <c r="R97" s="224"/>
      <c r="S97" s="224"/>
      <c r="T97" s="224"/>
      <c r="U97" s="224"/>
      <c r="V97" s="146"/>
      <c r="W97" s="238"/>
      <c r="X97" s="238"/>
      <c r="Y97" s="304"/>
      <c r="Z97" s="296"/>
      <c r="AA97" s="296"/>
      <c r="AG97" s="179"/>
    </row>
    <row r="98" spans="1:27" ht="16.5" customHeight="1">
      <c r="A98" s="206" t="s">
        <v>67</v>
      </c>
      <c r="B98" s="220" t="s">
        <v>68</v>
      </c>
      <c r="C98" s="107" t="s">
        <v>21</v>
      </c>
      <c r="D98" s="46">
        <v>0</v>
      </c>
      <c r="E98" s="26">
        <v>0</v>
      </c>
      <c r="F98" s="46">
        <v>3</v>
      </c>
      <c r="G98" s="46">
        <v>0</v>
      </c>
      <c r="H98" s="46">
        <v>10</v>
      </c>
      <c r="I98" s="26">
        <v>0</v>
      </c>
      <c r="J98" s="30">
        <v>0</v>
      </c>
      <c r="K98" s="30">
        <v>0</v>
      </c>
      <c r="L98" s="26">
        <v>0</v>
      </c>
      <c r="M98" s="27">
        <v>0</v>
      </c>
      <c r="N98" s="27">
        <v>0</v>
      </c>
      <c r="O98" s="27">
        <v>0</v>
      </c>
      <c r="P98" s="49">
        <f t="shared" si="1"/>
        <v>13</v>
      </c>
      <c r="Q98" s="222">
        <f>P98+P99+P100</f>
        <v>60</v>
      </c>
      <c r="R98" s="222">
        <f>SUM(Q98:Q103)</f>
        <v>279</v>
      </c>
      <c r="S98" s="222">
        <v>101</v>
      </c>
      <c r="T98" s="222">
        <v>144</v>
      </c>
      <c r="U98" s="222">
        <v>27</v>
      </c>
      <c r="V98" s="142"/>
      <c r="W98" s="248">
        <v>134</v>
      </c>
      <c r="X98" s="248">
        <v>103</v>
      </c>
      <c r="Y98" s="303">
        <v>218</v>
      </c>
      <c r="Z98" s="294">
        <v>221</v>
      </c>
      <c r="AA98" s="294">
        <v>299</v>
      </c>
    </row>
    <row r="99" spans="1:27" ht="16.5" customHeight="1">
      <c r="A99" s="201"/>
      <c r="B99" s="218"/>
      <c r="C99" s="108" t="s">
        <v>33</v>
      </c>
      <c r="D99" s="30">
        <v>2</v>
      </c>
      <c r="E99" s="30">
        <v>0</v>
      </c>
      <c r="F99" s="30">
        <v>12</v>
      </c>
      <c r="G99" s="30">
        <v>0</v>
      </c>
      <c r="H99" s="30">
        <v>6</v>
      </c>
      <c r="I99" s="30">
        <v>0</v>
      </c>
      <c r="J99" s="30">
        <v>1</v>
      </c>
      <c r="K99" s="31">
        <v>0</v>
      </c>
      <c r="L99" s="30">
        <v>22</v>
      </c>
      <c r="M99" s="31">
        <v>2</v>
      </c>
      <c r="N99" s="31">
        <v>0</v>
      </c>
      <c r="O99" s="32">
        <v>2</v>
      </c>
      <c r="P99" s="33">
        <f t="shared" si="1"/>
        <v>47</v>
      </c>
      <c r="Q99" s="214"/>
      <c r="R99" s="214"/>
      <c r="S99" s="214"/>
      <c r="T99" s="214"/>
      <c r="U99" s="214"/>
      <c r="V99" s="143">
        <v>131</v>
      </c>
      <c r="W99" s="237"/>
      <c r="X99" s="237"/>
      <c r="Y99" s="301"/>
      <c r="Z99" s="295"/>
      <c r="AA99" s="295"/>
    </row>
    <row r="100" spans="1:27" ht="16.5" customHeight="1">
      <c r="A100" s="201"/>
      <c r="B100" s="221"/>
      <c r="C100" s="109" t="s">
        <v>34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3">
        <v>0</v>
      </c>
      <c r="N100" s="43">
        <v>0</v>
      </c>
      <c r="O100" s="36">
        <v>0</v>
      </c>
      <c r="P100" s="137">
        <f t="shared" si="1"/>
        <v>0</v>
      </c>
      <c r="Q100" s="223"/>
      <c r="R100" s="214"/>
      <c r="S100" s="223"/>
      <c r="T100" s="223"/>
      <c r="U100" s="223"/>
      <c r="V100" s="144"/>
      <c r="W100" s="256"/>
      <c r="X100" s="256"/>
      <c r="Y100" s="302"/>
      <c r="Z100" s="298"/>
      <c r="AA100" s="298"/>
    </row>
    <row r="101" spans="1:27" ht="16.5" customHeight="1">
      <c r="A101" s="201"/>
      <c r="B101" s="217" t="s">
        <v>69</v>
      </c>
      <c r="C101" s="110" t="s">
        <v>21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7">
        <v>0</v>
      </c>
      <c r="N101" s="47">
        <v>0</v>
      </c>
      <c r="O101" s="40">
        <v>0</v>
      </c>
      <c r="P101" s="49">
        <f t="shared" si="1"/>
        <v>0</v>
      </c>
      <c r="Q101" s="213">
        <f>P101+P102+P103</f>
        <v>219</v>
      </c>
      <c r="R101" s="214"/>
      <c r="S101" s="213">
        <v>128</v>
      </c>
      <c r="T101" s="214">
        <v>134</v>
      </c>
      <c r="U101" s="214">
        <v>163</v>
      </c>
      <c r="V101" s="143"/>
      <c r="W101" s="236">
        <v>141</v>
      </c>
      <c r="X101" s="236">
        <v>100</v>
      </c>
      <c r="Y101" s="300">
        <v>260</v>
      </c>
      <c r="Z101" s="297">
        <v>199</v>
      </c>
      <c r="AA101" s="297">
        <v>203</v>
      </c>
    </row>
    <row r="102" spans="1:27" ht="16.5" customHeight="1">
      <c r="A102" s="201"/>
      <c r="B102" s="218"/>
      <c r="C102" s="108" t="s">
        <v>33</v>
      </c>
      <c r="D102" s="30">
        <v>0</v>
      </c>
      <c r="E102" s="30">
        <v>0</v>
      </c>
      <c r="F102" s="30">
        <v>64</v>
      </c>
      <c r="G102" s="30">
        <v>8</v>
      </c>
      <c r="H102" s="30">
        <v>26</v>
      </c>
      <c r="I102" s="30">
        <v>0</v>
      </c>
      <c r="J102" s="128">
        <v>18</v>
      </c>
      <c r="K102" s="31">
        <v>1</v>
      </c>
      <c r="L102" s="30">
        <v>94</v>
      </c>
      <c r="M102" s="31">
        <v>8</v>
      </c>
      <c r="N102" s="31">
        <v>0</v>
      </c>
      <c r="O102" s="32">
        <v>0</v>
      </c>
      <c r="P102" s="33">
        <f t="shared" si="1"/>
        <v>219</v>
      </c>
      <c r="Q102" s="214"/>
      <c r="R102" s="214"/>
      <c r="S102" s="214"/>
      <c r="T102" s="214"/>
      <c r="U102" s="214"/>
      <c r="V102" s="143">
        <v>128</v>
      </c>
      <c r="W102" s="237"/>
      <c r="X102" s="237"/>
      <c r="Y102" s="301"/>
      <c r="Z102" s="295"/>
      <c r="AA102" s="295"/>
    </row>
    <row r="103" spans="1:27" ht="16.5" customHeight="1" thickBot="1">
      <c r="A103" s="202"/>
      <c r="B103" s="219"/>
      <c r="C103" s="113" t="s">
        <v>34</v>
      </c>
      <c r="D103" s="34">
        <v>0</v>
      </c>
      <c r="E103" s="50">
        <v>0</v>
      </c>
      <c r="F103" s="34">
        <v>0</v>
      </c>
      <c r="G103" s="34">
        <v>0</v>
      </c>
      <c r="H103" s="50">
        <v>0</v>
      </c>
      <c r="I103" s="50">
        <v>0</v>
      </c>
      <c r="J103" s="50">
        <v>0</v>
      </c>
      <c r="K103" s="50">
        <v>0</v>
      </c>
      <c r="L103" s="50">
        <v>0</v>
      </c>
      <c r="M103" s="51">
        <v>0</v>
      </c>
      <c r="N103" s="51">
        <v>0</v>
      </c>
      <c r="O103" s="52">
        <v>0</v>
      </c>
      <c r="P103" s="37">
        <f t="shared" si="1"/>
        <v>0</v>
      </c>
      <c r="Q103" s="224"/>
      <c r="R103" s="224"/>
      <c r="S103" s="224"/>
      <c r="T103" s="224"/>
      <c r="U103" s="224"/>
      <c r="V103" s="146"/>
      <c r="W103" s="238"/>
      <c r="X103" s="238"/>
      <c r="Y103" s="304"/>
      <c r="Z103" s="296"/>
      <c r="AA103" s="296"/>
    </row>
    <row r="104" spans="1:27" ht="16.5" customHeight="1">
      <c r="A104" s="252" t="s">
        <v>70</v>
      </c>
      <c r="B104" s="220" t="s">
        <v>71</v>
      </c>
      <c r="C104" s="107" t="s">
        <v>21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46">
        <v>8</v>
      </c>
      <c r="K104" s="46">
        <v>0</v>
      </c>
      <c r="L104" s="26">
        <v>0</v>
      </c>
      <c r="M104" s="26">
        <v>0</v>
      </c>
      <c r="N104" s="26">
        <v>1</v>
      </c>
      <c r="O104" s="62">
        <v>0</v>
      </c>
      <c r="P104" s="87">
        <f t="shared" si="1"/>
        <v>9</v>
      </c>
      <c r="Q104" s="222">
        <f>P104+P105+P106</f>
        <v>50</v>
      </c>
      <c r="R104" s="222">
        <f>SUM(Q104:Q112)</f>
        <v>134</v>
      </c>
      <c r="S104" s="214">
        <v>70</v>
      </c>
      <c r="T104" s="222">
        <v>171</v>
      </c>
      <c r="U104" s="222">
        <v>40</v>
      </c>
      <c r="V104" s="142"/>
      <c r="W104" s="248">
        <v>117</v>
      </c>
      <c r="X104" s="248">
        <v>166</v>
      </c>
      <c r="Y104" s="303">
        <v>85</v>
      </c>
      <c r="Z104" s="294">
        <v>138</v>
      </c>
      <c r="AA104" s="294">
        <v>175</v>
      </c>
    </row>
    <row r="105" spans="1:27" ht="16.5" customHeight="1">
      <c r="A105" s="253"/>
      <c r="B105" s="218"/>
      <c r="C105" s="108" t="s">
        <v>33</v>
      </c>
      <c r="D105" s="30">
        <v>0</v>
      </c>
      <c r="E105" s="30">
        <v>0</v>
      </c>
      <c r="F105" s="30">
        <v>4</v>
      </c>
      <c r="G105" s="30">
        <v>2</v>
      </c>
      <c r="H105" s="30">
        <v>16</v>
      </c>
      <c r="I105" s="30">
        <v>0</v>
      </c>
      <c r="J105" s="30">
        <v>0</v>
      </c>
      <c r="K105" s="31">
        <v>1</v>
      </c>
      <c r="L105" s="30">
        <v>6</v>
      </c>
      <c r="M105" s="30">
        <v>7</v>
      </c>
      <c r="N105" s="30">
        <v>5</v>
      </c>
      <c r="O105" s="32">
        <v>0</v>
      </c>
      <c r="P105" s="33">
        <f t="shared" si="1"/>
        <v>41</v>
      </c>
      <c r="Q105" s="214"/>
      <c r="R105" s="214"/>
      <c r="S105" s="214"/>
      <c r="T105" s="214"/>
      <c r="U105" s="214"/>
      <c r="V105" s="143">
        <v>78</v>
      </c>
      <c r="W105" s="237"/>
      <c r="X105" s="237"/>
      <c r="Y105" s="301"/>
      <c r="Z105" s="295"/>
      <c r="AA105" s="295"/>
    </row>
    <row r="106" spans="1:27" ht="16.5" customHeight="1">
      <c r="A106" s="253"/>
      <c r="B106" s="221"/>
      <c r="C106" s="109" t="s">
        <v>34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36">
        <v>0</v>
      </c>
      <c r="P106" s="37">
        <f t="shared" si="1"/>
        <v>0</v>
      </c>
      <c r="Q106" s="223"/>
      <c r="R106" s="214"/>
      <c r="S106" s="223"/>
      <c r="T106" s="223"/>
      <c r="U106" s="223"/>
      <c r="V106" s="144"/>
      <c r="W106" s="256"/>
      <c r="X106" s="256"/>
      <c r="Y106" s="302"/>
      <c r="Z106" s="298"/>
      <c r="AA106" s="298"/>
    </row>
    <row r="107" spans="1:27" ht="16.5" customHeight="1">
      <c r="A107" s="253"/>
      <c r="B107" s="217" t="s">
        <v>72</v>
      </c>
      <c r="C107" s="110" t="s">
        <v>21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0">
        <v>0</v>
      </c>
      <c r="P107" s="136">
        <f t="shared" si="1"/>
        <v>0</v>
      </c>
      <c r="Q107" s="213">
        <f>P107+P108+P109</f>
        <v>6</v>
      </c>
      <c r="R107" s="214"/>
      <c r="S107" s="213">
        <v>137</v>
      </c>
      <c r="T107" s="213">
        <v>6</v>
      </c>
      <c r="U107" s="213">
        <v>100</v>
      </c>
      <c r="V107" s="145"/>
      <c r="W107" s="236">
        <v>12</v>
      </c>
      <c r="X107" s="236">
        <v>22</v>
      </c>
      <c r="Y107" s="300">
        <v>37</v>
      </c>
      <c r="Z107" s="297">
        <v>57</v>
      </c>
      <c r="AA107" s="297">
        <v>55</v>
      </c>
    </row>
    <row r="108" spans="1:27" ht="16.5" customHeight="1">
      <c r="A108" s="253"/>
      <c r="B108" s="218"/>
      <c r="C108" s="108" t="s">
        <v>33</v>
      </c>
      <c r="D108" s="30">
        <v>0</v>
      </c>
      <c r="E108" s="30">
        <v>0</v>
      </c>
      <c r="F108" s="30">
        <v>0</v>
      </c>
      <c r="G108" s="30">
        <v>0</v>
      </c>
      <c r="H108" s="30">
        <v>0</v>
      </c>
      <c r="I108" s="30">
        <v>1</v>
      </c>
      <c r="J108" s="128">
        <v>2</v>
      </c>
      <c r="K108" s="30">
        <v>0</v>
      </c>
      <c r="L108" s="30">
        <v>2</v>
      </c>
      <c r="M108" s="30">
        <v>0</v>
      </c>
      <c r="N108" s="30">
        <v>1</v>
      </c>
      <c r="O108" s="32">
        <v>0</v>
      </c>
      <c r="P108" s="33">
        <f t="shared" si="1"/>
        <v>6</v>
      </c>
      <c r="Q108" s="214"/>
      <c r="R108" s="214"/>
      <c r="S108" s="214"/>
      <c r="T108" s="214"/>
      <c r="U108" s="214"/>
      <c r="V108" s="143">
        <v>16</v>
      </c>
      <c r="W108" s="237"/>
      <c r="X108" s="237"/>
      <c r="Y108" s="301"/>
      <c r="Z108" s="295"/>
      <c r="AA108" s="295"/>
    </row>
    <row r="109" spans="1:27" ht="16.5" customHeight="1">
      <c r="A109" s="253"/>
      <c r="B109" s="221"/>
      <c r="C109" s="111" t="s">
        <v>34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4">
        <v>0</v>
      </c>
      <c r="P109" s="37">
        <f t="shared" si="1"/>
        <v>0</v>
      </c>
      <c r="Q109" s="223"/>
      <c r="R109" s="214"/>
      <c r="S109" s="223"/>
      <c r="T109" s="223"/>
      <c r="U109" s="223"/>
      <c r="V109" s="144"/>
      <c r="W109" s="256"/>
      <c r="X109" s="256"/>
      <c r="Y109" s="302"/>
      <c r="Z109" s="298"/>
      <c r="AA109" s="298"/>
    </row>
    <row r="110" spans="1:27" ht="16.5" customHeight="1">
      <c r="A110" s="253"/>
      <c r="B110" s="217" t="s">
        <v>73</v>
      </c>
      <c r="C110" s="112" t="s">
        <v>21</v>
      </c>
      <c r="D110" s="46">
        <v>0</v>
      </c>
      <c r="E110" s="46">
        <v>2</v>
      </c>
      <c r="F110" s="46">
        <v>0</v>
      </c>
      <c r="G110" s="46">
        <v>0</v>
      </c>
      <c r="H110" s="46">
        <v>0</v>
      </c>
      <c r="I110" s="46">
        <v>0</v>
      </c>
      <c r="J110" s="30">
        <v>0</v>
      </c>
      <c r="K110" s="30">
        <v>0</v>
      </c>
      <c r="L110" s="46">
        <v>0</v>
      </c>
      <c r="M110" s="47">
        <v>0</v>
      </c>
      <c r="N110" s="47">
        <v>0</v>
      </c>
      <c r="O110" s="48">
        <v>0</v>
      </c>
      <c r="P110" s="136">
        <f t="shared" si="1"/>
        <v>2</v>
      </c>
      <c r="Q110" s="213">
        <f>P110+P111+P112</f>
        <v>78</v>
      </c>
      <c r="R110" s="214"/>
      <c r="S110" s="213">
        <v>140</v>
      </c>
      <c r="T110" s="214">
        <v>86</v>
      </c>
      <c r="U110" s="214">
        <v>47</v>
      </c>
      <c r="V110" s="143"/>
      <c r="W110" s="236">
        <v>152</v>
      </c>
      <c r="X110" s="236">
        <v>82</v>
      </c>
      <c r="Y110" s="300">
        <v>87</v>
      </c>
      <c r="Z110" s="297">
        <v>144</v>
      </c>
      <c r="AA110" s="297">
        <v>144</v>
      </c>
    </row>
    <row r="111" spans="1:27" ht="16.5" customHeight="1">
      <c r="A111" s="253"/>
      <c r="B111" s="218"/>
      <c r="C111" s="108" t="s">
        <v>33</v>
      </c>
      <c r="D111" s="30">
        <v>2</v>
      </c>
      <c r="E111" s="30">
        <v>6</v>
      </c>
      <c r="F111" s="30">
        <v>14</v>
      </c>
      <c r="G111" s="30">
        <v>0</v>
      </c>
      <c r="H111" s="30">
        <v>2</v>
      </c>
      <c r="I111" s="30">
        <v>0</v>
      </c>
      <c r="J111" s="128">
        <v>11</v>
      </c>
      <c r="K111" s="31">
        <v>13</v>
      </c>
      <c r="L111" s="30">
        <v>0</v>
      </c>
      <c r="M111" s="31">
        <v>24</v>
      </c>
      <c r="N111" s="31">
        <v>4</v>
      </c>
      <c r="O111" s="32">
        <v>0</v>
      </c>
      <c r="P111" s="33">
        <f t="shared" si="1"/>
        <v>76</v>
      </c>
      <c r="Q111" s="214"/>
      <c r="R111" s="214"/>
      <c r="S111" s="214"/>
      <c r="T111" s="214"/>
      <c r="U111" s="214"/>
      <c r="V111" s="143">
        <v>38</v>
      </c>
      <c r="W111" s="237"/>
      <c r="X111" s="237"/>
      <c r="Y111" s="301"/>
      <c r="Z111" s="295"/>
      <c r="AA111" s="295"/>
    </row>
    <row r="112" spans="1:27" ht="16.5" customHeight="1" thickBot="1">
      <c r="A112" s="254"/>
      <c r="B112" s="219"/>
      <c r="C112" s="113" t="s">
        <v>34</v>
      </c>
      <c r="D112" s="50">
        <v>0</v>
      </c>
      <c r="E112" s="50">
        <v>0</v>
      </c>
      <c r="F112" s="50">
        <v>0</v>
      </c>
      <c r="G112" s="50">
        <v>0</v>
      </c>
      <c r="H112" s="50">
        <v>0</v>
      </c>
      <c r="I112" s="50">
        <v>0</v>
      </c>
      <c r="J112" s="50">
        <v>0</v>
      </c>
      <c r="K112" s="50">
        <v>0</v>
      </c>
      <c r="L112" s="51">
        <v>0</v>
      </c>
      <c r="M112" s="51">
        <v>0</v>
      </c>
      <c r="N112" s="51">
        <v>0</v>
      </c>
      <c r="O112" s="52">
        <v>0</v>
      </c>
      <c r="P112" s="37">
        <f t="shared" si="1"/>
        <v>0</v>
      </c>
      <c r="Q112" s="224"/>
      <c r="R112" s="224"/>
      <c r="S112" s="224"/>
      <c r="T112" s="224"/>
      <c r="U112" s="224"/>
      <c r="V112" s="146"/>
      <c r="W112" s="238"/>
      <c r="X112" s="238"/>
      <c r="Y112" s="301"/>
      <c r="Z112" s="296"/>
      <c r="AA112" s="296"/>
    </row>
    <row r="113" spans="1:27" ht="16.5" customHeight="1">
      <c r="A113" s="252" t="s">
        <v>74</v>
      </c>
      <c r="B113" s="220" t="s">
        <v>75</v>
      </c>
      <c r="C113" s="107" t="s">
        <v>21</v>
      </c>
      <c r="D113" s="46">
        <v>0</v>
      </c>
      <c r="E113" s="26">
        <v>0</v>
      </c>
      <c r="F113" s="46">
        <v>0</v>
      </c>
      <c r="G113" s="46">
        <v>0</v>
      </c>
      <c r="H113" s="26">
        <v>0</v>
      </c>
      <c r="I113" s="26">
        <v>0</v>
      </c>
      <c r="J113" s="30">
        <v>0</v>
      </c>
      <c r="K113" s="26">
        <v>9</v>
      </c>
      <c r="L113" s="31">
        <v>1</v>
      </c>
      <c r="M113" s="31">
        <v>13</v>
      </c>
      <c r="N113" s="31">
        <v>7</v>
      </c>
      <c r="O113" s="62">
        <v>30</v>
      </c>
      <c r="P113" s="87">
        <f t="shared" si="1"/>
        <v>60</v>
      </c>
      <c r="Q113" s="222">
        <f>P113+P114+P115</f>
        <v>844</v>
      </c>
      <c r="R113" s="222">
        <f>SUM(Q113:Q115)</f>
        <v>844</v>
      </c>
      <c r="S113" s="222">
        <v>1705</v>
      </c>
      <c r="T113" s="222">
        <v>1096</v>
      </c>
      <c r="U113" s="222">
        <v>971</v>
      </c>
      <c r="V113" s="142"/>
      <c r="W113" s="248">
        <v>533</v>
      </c>
      <c r="X113" s="248">
        <v>555</v>
      </c>
      <c r="Y113" s="264">
        <v>1355</v>
      </c>
      <c r="Z113" s="241">
        <v>685</v>
      </c>
      <c r="AA113" s="294">
        <v>1333</v>
      </c>
    </row>
    <row r="114" spans="1:27" ht="16.5" customHeight="1">
      <c r="A114" s="253"/>
      <c r="B114" s="218"/>
      <c r="C114" s="108" t="s">
        <v>33</v>
      </c>
      <c r="D114" s="30">
        <v>32</v>
      </c>
      <c r="E114" s="30">
        <v>42</v>
      </c>
      <c r="F114" s="30">
        <v>12</v>
      </c>
      <c r="G114" s="30">
        <v>32</v>
      </c>
      <c r="H114" s="30">
        <v>61</v>
      </c>
      <c r="I114" s="30">
        <v>34</v>
      </c>
      <c r="J114" s="128">
        <v>55</v>
      </c>
      <c r="K114" s="31">
        <v>88</v>
      </c>
      <c r="L114" s="31">
        <v>125</v>
      </c>
      <c r="M114" s="31">
        <v>100</v>
      </c>
      <c r="N114" s="31">
        <v>96</v>
      </c>
      <c r="O114" s="32">
        <v>107</v>
      </c>
      <c r="P114" s="33">
        <f t="shared" si="1"/>
        <v>784</v>
      </c>
      <c r="Q114" s="214"/>
      <c r="R114" s="214"/>
      <c r="S114" s="214"/>
      <c r="T114" s="214"/>
      <c r="U114" s="214"/>
      <c r="V114" s="143">
        <v>597</v>
      </c>
      <c r="W114" s="237"/>
      <c r="X114" s="237"/>
      <c r="Y114" s="264"/>
      <c r="Z114" s="233"/>
      <c r="AA114" s="295"/>
    </row>
    <row r="115" spans="1:27" ht="16.5" customHeight="1" thickBot="1">
      <c r="A115" s="254"/>
      <c r="B115" s="219"/>
      <c r="C115" s="113" t="s">
        <v>34</v>
      </c>
      <c r="D115" s="50">
        <v>0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31">
        <v>0</v>
      </c>
      <c r="M115" s="31">
        <v>0</v>
      </c>
      <c r="N115" s="31">
        <v>0</v>
      </c>
      <c r="O115" s="52">
        <v>0</v>
      </c>
      <c r="P115" s="37">
        <f t="shared" si="1"/>
        <v>0</v>
      </c>
      <c r="Q115" s="224"/>
      <c r="R115" s="224"/>
      <c r="S115" s="224"/>
      <c r="T115" s="224"/>
      <c r="U115" s="224"/>
      <c r="V115" s="146"/>
      <c r="W115" s="238"/>
      <c r="X115" s="238"/>
      <c r="Y115" s="264"/>
      <c r="Z115" s="234"/>
      <c r="AA115" s="296"/>
    </row>
    <row r="116" spans="1:27" ht="24" customHeight="1" thickBot="1">
      <c r="A116" s="279" t="s">
        <v>103</v>
      </c>
      <c r="B116" s="280"/>
      <c r="C116" s="281"/>
      <c r="D116" s="67">
        <f aca="true" t="shared" si="2" ref="D116:I116">SUM(D5:D115)</f>
        <v>101</v>
      </c>
      <c r="E116" s="67">
        <f t="shared" si="2"/>
        <v>252</v>
      </c>
      <c r="F116" s="67">
        <f t="shared" si="2"/>
        <v>343</v>
      </c>
      <c r="G116" s="67">
        <f t="shared" si="2"/>
        <v>420</v>
      </c>
      <c r="H116" s="188">
        <f t="shared" si="2"/>
        <v>341</v>
      </c>
      <c r="I116" s="67">
        <f t="shared" si="2"/>
        <v>201</v>
      </c>
      <c r="J116" s="67">
        <f aca="true" t="shared" si="3" ref="J116:O116">SUM(J5:J115)</f>
        <v>400</v>
      </c>
      <c r="K116" s="67">
        <f t="shared" si="3"/>
        <v>401</v>
      </c>
      <c r="L116" s="67">
        <f t="shared" si="3"/>
        <v>617</v>
      </c>
      <c r="M116" s="67">
        <f t="shared" si="3"/>
        <v>308</v>
      </c>
      <c r="N116" s="67">
        <f t="shared" si="3"/>
        <v>505</v>
      </c>
      <c r="O116" s="67">
        <f t="shared" si="3"/>
        <v>419</v>
      </c>
      <c r="P116" s="135">
        <f>SUM(D116:O116)</f>
        <v>4308</v>
      </c>
      <c r="Q116" s="71">
        <f>SUM(Q5:Q115)</f>
        <v>4308</v>
      </c>
      <c r="R116" s="71">
        <f>SUM(R5:R115)</f>
        <v>4308</v>
      </c>
      <c r="S116" s="71">
        <v>6009</v>
      </c>
      <c r="T116" s="71">
        <v>5233</v>
      </c>
      <c r="U116" s="71">
        <v>5300</v>
      </c>
      <c r="V116" s="147">
        <v>3625</v>
      </c>
      <c r="W116" s="147">
        <v>3311</v>
      </c>
      <c r="X116" s="147">
        <f>SUM(X5:X115)</f>
        <v>3061</v>
      </c>
      <c r="Y116" s="134">
        <f>SUM(Y5:Y115)</f>
        <v>5813</v>
      </c>
      <c r="Z116" s="106">
        <f>SUM(Z5:Z115)</f>
        <v>4959</v>
      </c>
      <c r="AA116" s="72">
        <f>SUM(AA5:AA115)</f>
        <v>4921</v>
      </c>
    </row>
    <row r="117" spans="1:27" ht="15.75" customHeight="1">
      <c r="A117" s="4"/>
      <c r="B117" s="4"/>
      <c r="C117" s="5"/>
      <c r="D117" s="6"/>
      <c r="E117" s="5"/>
      <c r="F117" s="5"/>
      <c r="G117" s="5"/>
      <c r="H117" s="5"/>
      <c r="I117" s="5"/>
      <c r="J117" s="5"/>
      <c r="K117" s="7"/>
      <c r="L117" s="7"/>
      <c r="M117" s="90"/>
      <c r="N117" s="97"/>
      <c r="O117" s="96"/>
      <c r="P117" s="1"/>
      <c r="Q117" s="98"/>
      <c r="R117" s="10"/>
      <c r="S117" s="10"/>
      <c r="T117" s="10"/>
      <c r="U117" s="10"/>
      <c r="V117" s="98"/>
      <c r="W117" s="98"/>
      <c r="X117" s="98"/>
      <c r="Y117" s="10"/>
      <c r="Z117" s="10"/>
      <c r="AA117" s="10"/>
    </row>
    <row r="118" spans="1:27" s="3" customFormat="1" ht="5.25" customHeight="1">
      <c r="A118" s="11"/>
      <c r="B118" s="11"/>
      <c r="C118" s="5"/>
      <c r="D118" s="5"/>
      <c r="E118" s="5"/>
      <c r="F118" s="5"/>
      <c r="G118" s="5"/>
      <c r="H118" s="11"/>
      <c r="I118" s="11"/>
      <c r="J118" s="11"/>
      <c r="K118" s="11"/>
      <c r="L118" s="11"/>
      <c r="M118" s="91"/>
      <c r="N118" s="93"/>
      <c r="O118" s="8"/>
      <c r="P118" s="11"/>
      <c r="Q118" s="11"/>
      <c r="R118" s="11"/>
      <c r="S118" s="11"/>
      <c r="T118" s="11"/>
      <c r="U118" s="11"/>
      <c r="V118" s="11"/>
      <c r="W118" s="11"/>
      <c r="X118" s="21"/>
      <c r="Y118" s="22"/>
      <c r="Z118" s="13"/>
      <c r="AA118" s="13"/>
    </row>
    <row r="119" spans="1:23" ht="17.25" customHeight="1" thickBot="1">
      <c r="A119" s="299" t="s">
        <v>76</v>
      </c>
      <c r="B119" s="299"/>
      <c r="C119" s="299"/>
      <c r="D119" s="299"/>
      <c r="E119" s="299"/>
      <c r="F119" s="14"/>
      <c r="G119" s="14"/>
      <c r="H119" s="14"/>
      <c r="I119" s="14"/>
      <c r="J119" s="14"/>
      <c r="K119" s="15"/>
      <c r="L119" s="15"/>
      <c r="M119" s="92"/>
      <c r="N119" s="94"/>
      <c r="O119" s="15"/>
      <c r="P119" s="15"/>
      <c r="Q119" s="15"/>
      <c r="R119" s="15"/>
      <c r="S119" s="15"/>
      <c r="T119" s="15"/>
      <c r="U119" s="15"/>
      <c r="V119" s="14"/>
      <c r="W119" s="14"/>
    </row>
    <row r="120" spans="1:27" ht="20.25" customHeight="1" thickBot="1">
      <c r="A120" s="279" t="s">
        <v>13</v>
      </c>
      <c r="B120" s="283"/>
      <c r="C120" s="114" t="s">
        <v>0</v>
      </c>
      <c r="D120" s="120" t="s">
        <v>23</v>
      </c>
      <c r="E120" s="121" t="s">
        <v>1</v>
      </c>
      <c r="F120" s="115" t="s">
        <v>2</v>
      </c>
      <c r="G120" s="121" t="s">
        <v>3</v>
      </c>
      <c r="H120" s="121" t="s">
        <v>16</v>
      </c>
      <c r="I120" s="121" t="s">
        <v>4</v>
      </c>
      <c r="J120" s="121" t="s">
        <v>5</v>
      </c>
      <c r="K120" s="121" t="s">
        <v>6</v>
      </c>
      <c r="L120" s="121" t="s">
        <v>7</v>
      </c>
      <c r="M120" s="115" t="s">
        <v>8</v>
      </c>
      <c r="N120" s="116" t="s">
        <v>9</v>
      </c>
      <c r="O120" s="122" t="s">
        <v>17</v>
      </c>
      <c r="P120" s="118" t="s">
        <v>11</v>
      </c>
      <c r="Q120" s="284" t="s">
        <v>152</v>
      </c>
      <c r="R120" s="283"/>
      <c r="S120" s="120" t="s">
        <v>154</v>
      </c>
      <c r="T120" s="120" t="s">
        <v>144</v>
      </c>
      <c r="U120" s="120" t="s">
        <v>128</v>
      </c>
      <c r="V120" s="152" t="s">
        <v>124</v>
      </c>
      <c r="W120" s="152" t="s">
        <v>109</v>
      </c>
      <c r="X120" s="152" t="s">
        <v>18</v>
      </c>
      <c r="Y120" s="152" t="s">
        <v>15</v>
      </c>
      <c r="Z120" s="25" t="s">
        <v>14</v>
      </c>
      <c r="AA120" s="25" t="s">
        <v>12</v>
      </c>
    </row>
    <row r="121" spans="1:27" ht="16.5" customHeight="1">
      <c r="A121" s="206" t="s">
        <v>19</v>
      </c>
      <c r="B121" s="220" t="s">
        <v>20</v>
      </c>
      <c r="C121" s="107" t="s">
        <v>21</v>
      </c>
      <c r="D121" s="74">
        <v>0</v>
      </c>
      <c r="E121" s="74">
        <v>0</v>
      </c>
      <c r="F121" s="74">
        <v>0</v>
      </c>
      <c r="G121" s="74">
        <v>0</v>
      </c>
      <c r="H121" s="74">
        <v>0</v>
      </c>
      <c r="I121" s="74">
        <v>0</v>
      </c>
      <c r="J121" s="74">
        <v>0</v>
      </c>
      <c r="K121" s="74">
        <v>0</v>
      </c>
      <c r="L121" s="74">
        <v>0</v>
      </c>
      <c r="M121" s="74">
        <v>1</v>
      </c>
      <c r="N121" s="74">
        <v>0</v>
      </c>
      <c r="O121" s="74">
        <v>0</v>
      </c>
      <c r="P121" s="28">
        <f>SUM(D121:O121)</f>
        <v>1</v>
      </c>
      <c r="Q121" s="222">
        <f>P121+P122+P123</f>
        <v>300</v>
      </c>
      <c r="R121" s="222">
        <f>SUM(Q121:Q126)</f>
        <v>516</v>
      </c>
      <c r="S121" s="222">
        <v>90</v>
      </c>
      <c r="T121" s="222">
        <v>78</v>
      </c>
      <c r="U121" s="222">
        <v>36</v>
      </c>
      <c r="V121" s="142"/>
      <c r="W121" s="272">
        <v>100</v>
      </c>
      <c r="X121" s="248">
        <v>230</v>
      </c>
      <c r="Y121" s="264">
        <v>0</v>
      </c>
      <c r="Z121" s="241">
        <v>0</v>
      </c>
      <c r="AA121" s="294">
        <v>0</v>
      </c>
    </row>
    <row r="122" spans="1:27" ht="16.5" customHeight="1">
      <c r="A122" s="201"/>
      <c r="B122" s="218"/>
      <c r="C122" s="108" t="s">
        <v>33</v>
      </c>
      <c r="D122" s="75">
        <v>0</v>
      </c>
      <c r="E122" s="75">
        <v>0</v>
      </c>
      <c r="F122" s="75">
        <v>24</v>
      </c>
      <c r="G122" s="75">
        <v>0</v>
      </c>
      <c r="H122" s="75">
        <v>0</v>
      </c>
      <c r="I122" s="75">
        <v>0</v>
      </c>
      <c r="J122" s="75">
        <v>0</v>
      </c>
      <c r="K122" s="75">
        <v>30</v>
      </c>
      <c r="L122" s="75">
        <v>25</v>
      </c>
      <c r="M122" s="75">
        <v>117</v>
      </c>
      <c r="N122" s="75">
        <v>65</v>
      </c>
      <c r="O122" s="75">
        <v>38</v>
      </c>
      <c r="P122" s="33">
        <f>SUM(D122:O122)</f>
        <v>299</v>
      </c>
      <c r="Q122" s="214"/>
      <c r="R122" s="214"/>
      <c r="S122" s="214"/>
      <c r="T122" s="214"/>
      <c r="U122" s="214"/>
      <c r="V122" s="143">
        <v>0</v>
      </c>
      <c r="W122" s="216"/>
      <c r="X122" s="237"/>
      <c r="Y122" s="264"/>
      <c r="Z122" s="233"/>
      <c r="AA122" s="295"/>
    </row>
    <row r="123" spans="1:27" ht="16.5" customHeight="1">
      <c r="A123" s="201"/>
      <c r="B123" s="221"/>
      <c r="C123" s="109" t="s">
        <v>34</v>
      </c>
      <c r="D123" s="34">
        <v>0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137">
        <f>SUM(D123:O123)</f>
        <v>0</v>
      </c>
      <c r="Q123" s="223"/>
      <c r="R123" s="214"/>
      <c r="S123" s="223"/>
      <c r="T123" s="223"/>
      <c r="U123" s="223"/>
      <c r="V123" s="144"/>
      <c r="W123" s="271"/>
      <c r="X123" s="256"/>
      <c r="Y123" s="264"/>
      <c r="Z123" s="235"/>
      <c r="AA123" s="298"/>
    </row>
    <row r="124" spans="1:27" ht="16.5" customHeight="1">
      <c r="A124" s="201"/>
      <c r="B124" s="217" t="s">
        <v>35</v>
      </c>
      <c r="C124" s="110" t="s">
        <v>21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49">
        <f aca="true" t="shared" si="4" ref="P124:P207">SUM(D124:O124)</f>
        <v>0</v>
      </c>
      <c r="Q124" s="213">
        <f>P124+P125+P126</f>
        <v>216</v>
      </c>
      <c r="R124" s="214"/>
      <c r="S124" s="213">
        <v>0</v>
      </c>
      <c r="T124" s="214">
        <v>0</v>
      </c>
      <c r="U124" s="214">
        <v>0</v>
      </c>
      <c r="V124" s="148"/>
      <c r="W124" s="215">
        <v>0</v>
      </c>
      <c r="X124" s="236">
        <v>0</v>
      </c>
      <c r="Y124" s="264">
        <v>0</v>
      </c>
      <c r="Z124" s="232">
        <v>0</v>
      </c>
      <c r="AA124" s="297">
        <v>0</v>
      </c>
    </row>
    <row r="125" spans="1:27" ht="16.5" customHeight="1">
      <c r="A125" s="201"/>
      <c r="B125" s="218"/>
      <c r="C125" s="108" t="s">
        <v>33</v>
      </c>
      <c r="D125" s="30">
        <v>0</v>
      </c>
      <c r="E125" s="30">
        <v>0</v>
      </c>
      <c r="F125" s="30">
        <v>0</v>
      </c>
      <c r="G125" s="30">
        <v>0</v>
      </c>
      <c r="H125" s="30">
        <v>0</v>
      </c>
      <c r="I125" s="30">
        <v>216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7">
        <f t="shared" si="4"/>
        <v>216</v>
      </c>
      <c r="Q125" s="214"/>
      <c r="R125" s="214"/>
      <c r="S125" s="214"/>
      <c r="T125" s="214"/>
      <c r="U125" s="214"/>
      <c r="V125" s="148">
        <v>0</v>
      </c>
      <c r="W125" s="216"/>
      <c r="X125" s="237"/>
      <c r="Y125" s="264"/>
      <c r="Z125" s="233"/>
      <c r="AA125" s="295"/>
    </row>
    <row r="126" spans="1:27" ht="16.5" customHeight="1" thickBot="1">
      <c r="A126" s="202"/>
      <c r="B126" s="219"/>
      <c r="C126" s="109" t="s">
        <v>34</v>
      </c>
      <c r="D126" s="184">
        <v>0</v>
      </c>
      <c r="E126" s="50">
        <v>0</v>
      </c>
      <c r="F126" s="50">
        <v>0</v>
      </c>
      <c r="G126" s="50">
        <v>0</v>
      </c>
      <c r="H126" s="50">
        <v>0</v>
      </c>
      <c r="I126" s="50">
        <v>0</v>
      </c>
      <c r="J126" s="50">
        <v>0</v>
      </c>
      <c r="K126" s="50">
        <v>0</v>
      </c>
      <c r="L126" s="50">
        <v>0</v>
      </c>
      <c r="M126" s="50">
        <v>0</v>
      </c>
      <c r="N126" s="50">
        <v>0</v>
      </c>
      <c r="O126" s="185">
        <v>0</v>
      </c>
      <c r="P126" s="89">
        <f t="shared" si="4"/>
        <v>0</v>
      </c>
      <c r="Q126" s="224"/>
      <c r="R126" s="224"/>
      <c r="S126" s="224"/>
      <c r="T126" s="224"/>
      <c r="U126" s="224"/>
      <c r="V126" s="149"/>
      <c r="W126" s="268"/>
      <c r="X126" s="238"/>
      <c r="Y126" s="264"/>
      <c r="Z126" s="234"/>
      <c r="AA126" s="296"/>
    </row>
    <row r="127" spans="1:27" ht="16.5" customHeight="1">
      <c r="A127" s="206" t="s">
        <v>37</v>
      </c>
      <c r="B127" s="220" t="s">
        <v>38</v>
      </c>
      <c r="C127" s="107" t="s">
        <v>21</v>
      </c>
      <c r="D127" s="46"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7">
        <v>0</v>
      </c>
      <c r="N127" s="47">
        <v>0</v>
      </c>
      <c r="O127" s="48">
        <v>0</v>
      </c>
      <c r="P127" s="49">
        <f t="shared" si="4"/>
        <v>0</v>
      </c>
      <c r="Q127" s="222">
        <f>P127+P128+P129</f>
        <v>40</v>
      </c>
      <c r="R127" s="222">
        <f>SUM(Q127:Q135)</f>
        <v>40</v>
      </c>
      <c r="S127" s="222">
        <v>0</v>
      </c>
      <c r="T127" s="222"/>
      <c r="U127" s="222"/>
      <c r="V127" s="142"/>
      <c r="W127" s="248"/>
      <c r="X127" s="248"/>
      <c r="Y127" s="303"/>
      <c r="Z127" s="294"/>
      <c r="AA127" s="294"/>
    </row>
    <row r="128" spans="1:27" ht="16.5" customHeight="1">
      <c r="A128" s="201"/>
      <c r="B128" s="218"/>
      <c r="C128" s="108" t="s">
        <v>33</v>
      </c>
      <c r="D128" s="30">
        <v>0</v>
      </c>
      <c r="E128" s="30">
        <v>0</v>
      </c>
      <c r="F128" s="30">
        <v>0</v>
      </c>
      <c r="G128" s="30">
        <v>0</v>
      </c>
      <c r="H128" s="30">
        <v>40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1">
        <v>0</v>
      </c>
      <c r="O128" s="32">
        <v>0</v>
      </c>
      <c r="P128" s="33">
        <f t="shared" si="4"/>
        <v>40</v>
      </c>
      <c r="Q128" s="214"/>
      <c r="R128" s="214"/>
      <c r="S128" s="214"/>
      <c r="T128" s="214"/>
      <c r="U128" s="214"/>
      <c r="V128" s="143"/>
      <c r="W128" s="237"/>
      <c r="X128" s="237"/>
      <c r="Y128" s="301"/>
      <c r="Z128" s="295"/>
      <c r="AA128" s="295"/>
    </row>
    <row r="129" spans="1:27" ht="16.5" customHeight="1">
      <c r="A129" s="201"/>
      <c r="B129" s="221"/>
      <c r="C129" s="109" t="s">
        <v>34</v>
      </c>
      <c r="D129" s="42">
        <v>0</v>
      </c>
      <c r="E129" s="34">
        <v>0</v>
      </c>
      <c r="F129" s="34">
        <v>0</v>
      </c>
      <c r="G129" s="42">
        <v>0</v>
      </c>
      <c r="H129" s="34">
        <v>0</v>
      </c>
      <c r="I129" s="34">
        <v>0</v>
      </c>
      <c r="J129" s="42">
        <v>0</v>
      </c>
      <c r="K129" s="42">
        <v>0</v>
      </c>
      <c r="L129" s="42">
        <v>0</v>
      </c>
      <c r="M129" s="43">
        <v>0</v>
      </c>
      <c r="N129" s="43">
        <v>0</v>
      </c>
      <c r="O129" s="44">
        <v>0</v>
      </c>
      <c r="P129" s="137">
        <f t="shared" si="4"/>
        <v>0</v>
      </c>
      <c r="Q129" s="223"/>
      <c r="R129" s="214"/>
      <c r="S129" s="223"/>
      <c r="T129" s="223"/>
      <c r="U129" s="223"/>
      <c r="V129" s="144"/>
      <c r="W129" s="256"/>
      <c r="X129" s="256"/>
      <c r="Y129" s="302"/>
      <c r="Z129" s="298"/>
      <c r="AA129" s="298"/>
    </row>
    <row r="130" spans="1:27" ht="16.5" customHeight="1">
      <c r="A130" s="201"/>
      <c r="B130" s="217" t="s">
        <v>39</v>
      </c>
      <c r="C130" s="110" t="s">
        <v>21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0">
        <v>0</v>
      </c>
      <c r="K130" s="30">
        <v>0</v>
      </c>
      <c r="L130" s="46">
        <v>0</v>
      </c>
      <c r="M130" s="47">
        <v>0</v>
      </c>
      <c r="N130" s="47">
        <v>0</v>
      </c>
      <c r="O130" s="40">
        <v>0</v>
      </c>
      <c r="P130" s="49">
        <f t="shared" si="4"/>
        <v>0</v>
      </c>
      <c r="Q130" s="213">
        <f>P130+P131+P132</f>
        <v>0</v>
      </c>
      <c r="R130" s="214"/>
      <c r="S130" s="213">
        <v>0</v>
      </c>
      <c r="T130" s="214"/>
      <c r="U130" s="214"/>
      <c r="V130" s="145"/>
      <c r="W130" s="236"/>
      <c r="X130" s="236"/>
      <c r="Y130" s="300"/>
      <c r="Z130" s="297"/>
      <c r="AA130" s="297"/>
    </row>
    <row r="131" spans="1:27" ht="16.5" customHeight="1">
      <c r="A131" s="201"/>
      <c r="B131" s="218"/>
      <c r="C131" s="108" t="s">
        <v>33</v>
      </c>
      <c r="D131" s="30">
        <v>0</v>
      </c>
      <c r="E131" s="30">
        <v>0</v>
      </c>
      <c r="F131" s="30">
        <v>0</v>
      </c>
      <c r="G131" s="30">
        <v>0</v>
      </c>
      <c r="H131" s="30">
        <v>0</v>
      </c>
      <c r="I131" s="30">
        <v>0</v>
      </c>
      <c r="J131" s="128">
        <v>0</v>
      </c>
      <c r="K131" s="30">
        <v>0</v>
      </c>
      <c r="L131" s="30">
        <v>0</v>
      </c>
      <c r="M131" s="31">
        <v>0</v>
      </c>
      <c r="N131" s="31">
        <v>0</v>
      </c>
      <c r="O131" s="32">
        <v>0</v>
      </c>
      <c r="P131" s="33">
        <f t="shared" si="4"/>
        <v>0</v>
      </c>
      <c r="Q131" s="214"/>
      <c r="R131" s="214"/>
      <c r="S131" s="214"/>
      <c r="T131" s="214"/>
      <c r="U131" s="214"/>
      <c r="V131" s="143"/>
      <c r="W131" s="237"/>
      <c r="X131" s="237"/>
      <c r="Y131" s="301"/>
      <c r="Z131" s="295"/>
      <c r="AA131" s="295"/>
    </row>
    <row r="132" spans="1:27" ht="16.5" customHeight="1">
      <c r="A132" s="201"/>
      <c r="B132" s="221"/>
      <c r="C132" s="111" t="s">
        <v>34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3">
        <v>0</v>
      </c>
      <c r="N132" s="43">
        <v>0</v>
      </c>
      <c r="O132" s="44">
        <v>0</v>
      </c>
      <c r="P132" s="137">
        <f t="shared" si="4"/>
        <v>0</v>
      </c>
      <c r="Q132" s="223"/>
      <c r="R132" s="214"/>
      <c r="S132" s="223"/>
      <c r="T132" s="223"/>
      <c r="U132" s="223"/>
      <c r="V132" s="144"/>
      <c r="W132" s="256"/>
      <c r="X132" s="256"/>
      <c r="Y132" s="302"/>
      <c r="Z132" s="298"/>
      <c r="AA132" s="298"/>
    </row>
    <row r="133" spans="1:27" ht="16.5" customHeight="1">
      <c r="A133" s="201"/>
      <c r="B133" s="217" t="s">
        <v>40</v>
      </c>
      <c r="C133" s="112" t="s">
        <v>21</v>
      </c>
      <c r="D133" s="38">
        <v>0</v>
      </c>
      <c r="E133" s="46">
        <v>0</v>
      </c>
      <c r="F133" s="46">
        <v>0</v>
      </c>
      <c r="G133" s="38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7">
        <v>0</v>
      </c>
      <c r="N133" s="47">
        <v>0</v>
      </c>
      <c r="O133" s="40">
        <v>0</v>
      </c>
      <c r="P133" s="49">
        <f t="shared" si="4"/>
        <v>0</v>
      </c>
      <c r="Q133" s="213">
        <f>P133+P134+P135</f>
        <v>0</v>
      </c>
      <c r="R133" s="214"/>
      <c r="S133" s="214">
        <v>0</v>
      </c>
      <c r="T133" s="214"/>
      <c r="U133" s="214"/>
      <c r="V133" s="143"/>
      <c r="W133" s="236"/>
      <c r="X133" s="236"/>
      <c r="Y133" s="300"/>
      <c r="Z133" s="297"/>
      <c r="AA133" s="297"/>
    </row>
    <row r="134" spans="1:27" ht="16.5" customHeight="1">
      <c r="A134" s="201"/>
      <c r="B134" s="218"/>
      <c r="C134" s="108" t="s">
        <v>33</v>
      </c>
      <c r="D134" s="30">
        <v>0</v>
      </c>
      <c r="E134" s="30">
        <v>0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1">
        <v>0</v>
      </c>
      <c r="N134" s="31">
        <v>0</v>
      </c>
      <c r="O134" s="32">
        <v>0</v>
      </c>
      <c r="P134" s="33">
        <f t="shared" si="4"/>
        <v>0</v>
      </c>
      <c r="Q134" s="214"/>
      <c r="R134" s="214"/>
      <c r="S134" s="214"/>
      <c r="T134" s="214"/>
      <c r="U134" s="214"/>
      <c r="V134" s="143"/>
      <c r="W134" s="237"/>
      <c r="X134" s="237"/>
      <c r="Y134" s="301"/>
      <c r="Z134" s="295"/>
      <c r="AA134" s="295"/>
    </row>
    <row r="135" spans="1:27" ht="16.5" customHeight="1" thickBot="1">
      <c r="A135" s="202"/>
      <c r="B135" s="219"/>
      <c r="C135" s="113" t="s">
        <v>34</v>
      </c>
      <c r="D135" s="50">
        <v>0</v>
      </c>
      <c r="E135" s="50">
        <v>0</v>
      </c>
      <c r="F135" s="50">
        <v>0</v>
      </c>
      <c r="G135" s="50">
        <v>0</v>
      </c>
      <c r="H135" s="50">
        <v>0</v>
      </c>
      <c r="I135" s="50">
        <v>0</v>
      </c>
      <c r="J135" s="50">
        <v>0</v>
      </c>
      <c r="K135" s="50">
        <v>0</v>
      </c>
      <c r="L135" s="50">
        <v>0</v>
      </c>
      <c r="M135" s="51">
        <v>0</v>
      </c>
      <c r="N135" s="51">
        <v>0</v>
      </c>
      <c r="O135" s="52">
        <v>0</v>
      </c>
      <c r="P135" s="89">
        <f t="shared" si="4"/>
        <v>0</v>
      </c>
      <c r="Q135" s="224"/>
      <c r="R135" s="224"/>
      <c r="S135" s="224"/>
      <c r="T135" s="224"/>
      <c r="U135" s="224"/>
      <c r="V135" s="146"/>
      <c r="W135" s="238"/>
      <c r="X135" s="238"/>
      <c r="Y135" s="304"/>
      <c r="Z135" s="296"/>
      <c r="AA135" s="296"/>
    </row>
    <row r="136" spans="1:27" ht="16.5" customHeight="1">
      <c r="A136" s="206" t="s">
        <v>47</v>
      </c>
      <c r="B136" s="220" t="s">
        <v>116</v>
      </c>
      <c r="C136" s="139" t="s">
        <v>21</v>
      </c>
      <c r="D136" s="74">
        <v>0</v>
      </c>
      <c r="E136" s="26">
        <v>0</v>
      </c>
      <c r="F136" s="26">
        <v>1</v>
      </c>
      <c r="G136" s="26">
        <v>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140">
        <v>0</v>
      </c>
      <c r="P136" s="141">
        <f t="shared" si="4"/>
        <v>1</v>
      </c>
      <c r="Q136" s="222">
        <f>P136+P137+P138</f>
        <v>368</v>
      </c>
      <c r="R136" s="222">
        <f>SUM(Q136:Q147)</f>
        <v>368</v>
      </c>
      <c r="S136" s="222">
        <v>192</v>
      </c>
      <c r="T136" s="222">
        <v>24</v>
      </c>
      <c r="U136" s="222">
        <v>56</v>
      </c>
      <c r="V136" s="222">
        <v>37</v>
      </c>
      <c r="W136" s="248">
        <v>0</v>
      </c>
      <c r="X136" s="248">
        <v>0</v>
      </c>
      <c r="Y136" s="248">
        <v>0</v>
      </c>
      <c r="Z136" s="131"/>
      <c r="AA136" s="124"/>
    </row>
    <row r="137" spans="1:27" ht="16.5" customHeight="1">
      <c r="A137" s="201"/>
      <c r="B137" s="218"/>
      <c r="C137" s="129" t="s">
        <v>33</v>
      </c>
      <c r="D137" s="75">
        <v>91</v>
      </c>
      <c r="E137" s="30">
        <v>0</v>
      </c>
      <c r="F137" s="30">
        <v>29</v>
      </c>
      <c r="G137" s="30">
        <v>0</v>
      </c>
      <c r="H137" s="30">
        <v>38</v>
      </c>
      <c r="I137" s="30">
        <v>47</v>
      </c>
      <c r="J137" s="30">
        <v>0</v>
      </c>
      <c r="K137" s="30">
        <v>0</v>
      </c>
      <c r="L137" s="30">
        <v>0</v>
      </c>
      <c r="M137" s="30">
        <v>49</v>
      </c>
      <c r="N137" s="30">
        <v>0</v>
      </c>
      <c r="O137" s="30">
        <v>113</v>
      </c>
      <c r="P137" s="33">
        <f t="shared" si="4"/>
        <v>367</v>
      </c>
      <c r="Q137" s="214"/>
      <c r="R137" s="214"/>
      <c r="S137" s="214"/>
      <c r="T137" s="214"/>
      <c r="U137" s="214"/>
      <c r="V137" s="214"/>
      <c r="W137" s="237"/>
      <c r="X137" s="237"/>
      <c r="Y137" s="237"/>
      <c r="Z137" s="131"/>
      <c r="AA137" s="124"/>
    </row>
    <row r="138" spans="1:27" ht="16.5" customHeight="1">
      <c r="A138" s="201"/>
      <c r="B138" s="276"/>
      <c r="C138" s="129" t="s">
        <v>34</v>
      </c>
      <c r="D138" s="34">
        <v>0</v>
      </c>
      <c r="E138" s="30">
        <v>0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137">
        <f t="shared" si="4"/>
        <v>0</v>
      </c>
      <c r="Q138" s="223"/>
      <c r="R138" s="214"/>
      <c r="S138" s="223"/>
      <c r="T138" s="223"/>
      <c r="U138" s="223"/>
      <c r="V138" s="223"/>
      <c r="W138" s="256"/>
      <c r="X138" s="256"/>
      <c r="Y138" s="256"/>
      <c r="Z138" s="131"/>
      <c r="AA138" s="124"/>
    </row>
    <row r="139" spans="1:27" ht="16.5" customHeight="1">
      <c r="A139" s="201"/>
      <c r="B139" s="277" t="s">
        <v>49</v>
      </c>
      <c r="C139" s="110" t="s">
        <v>21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130">
        <v>0</v>
      </c>
      <c r="P139" s="49">
        <f t="shared" si="4"/>
        <v>0</v>
      </c>
      <c r="Q139" s="213">
        <f>P139+P140+P141</f>
        <v>0</v>
      </c>
      <c r="R139" s="214"/>
      <c r="S139" s="213">
        <v>0</v>
      </c>
      <c r="T139" s="213">
        <v>0</v>
      </c>
      <c r="U139" s="213">
        <v>0</v>
      </c>
      <c r="V139" s="246">
        <v>28</v>
      </c>
      <c r="W139" s="213">
        <v>0</v>
      </c>
      <c r="X139" s="246">
        <v>0</v>
      </c>
      <c r="Y139" s="264">
        <v>0</v>
      </c>
      <c r="Z139" s="131"/>
      <c r="AA139" s="124"/>
    </row>
    <row r="140" spans="1:27" ht="16.5" customHeight="1">
      <c r="A140" s="201"/>
      <c r="B140" s="218"/>
      <c r="C140" s="108" t="s">
        <v>33</v>
      </c>
      <c r="D140" s="30">
        <v>0</v>
      </c>
      <c r="E140" s="30">
        <v>0</v>
      </c>
      <c r="F140" s="30">
        <v>0</v>
      </c>
      <c r="G140" s="30">
        <v>0</v>
      </c>
      <c r="H140" s="30">
        <v>0</v>
      </c>
      <c r="I140" s="30">
        <v>0</v>
      </c>
      <c r="J140" s="125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7">
        <f t="shared" si="4"/>
        <v>0</v>
      </c>
      <c r="Q140" s="214"/>
      <c r="R140" s="214"/>
      <c r="S140" s="214"/>
      <c r="T140" s="214"/>
      <c r="U140" s="214"/>
      <c r="V140" s="246"/>
      <c r="W140" s="214"/>
      <c r="X140" s="246"/>
      <c r="Y140" s="264"/>
      <c r="Z140" s="131"/>
      <c r="AA140" s="124"/>
    </row>
    <row r="141" spans="1:27" ht="16.5" customHeight="1">
      <c r="A141" s="201"/>
      <c r="B141" s="276"/>
      <c r="C141" s="111" t="s">
        <v>34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  <c r="P141" s="137">
        <f t="shared" si="4"/>
        <v>0</v>
      </c>
      <c r="Q141" s="214"/>
      <c r="R141" s="214"/>
      <c r="S141" s="223"/>
      <c r="T141" s="223"/>
      <c r="U141" s="223"/>
      <c r="V141" s="246"/>
      <c r="W141" s="223"/>
      <c r="X141" s="246"/>
      <c r="Y141" s="264"/>
      <c r="Z141" s="131"/>
      <c r="AA141" s="124"/>
    </row>
    <row r="142" spans="1:27" ht="16.5" customHeight="1">
      <c r="A142" s="201"/>
      <c r="B142" s="217" t="s">
        <v>50</v>
      </c>
      <c r="C142" s="112" t="s">
        <v>21</v>
      </c>
      <c r="D142" s="46">
        <v>0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7">
        <v>0</v>
      </c>
      <c r="N142" s="47">
        <v>0</v>
      </c>
      <c r="O142" s="47">
        <v>0</v>
      </c>
      <c r="P142" s="49">
        <f t="shared" si="4"/>
        <v>0</v>
      </c>
      <c r="Q142" s="213">
        <f>P142+P143+P144</f>
        <v>0</v>
      </c>
      <c r="R142" s="214"/>
      <c r="S142" s="213">
        <v>40</v>
      </c>
      <c r="T142" s="213">
        <v>0</v>
      </c>
      <c r="U142" s="213">
        <v>0</v>
      </c>
      <c r="V142" s="213">
        <v>0</v>
      </c>
      <c r="W142" s="213">
        <v>0</v>
      </c>
      <c r="X142" s="213">
        <v>0</v>
      </c>
      <c r="Y142" s="213">
        <v>0</v>
      </c>
      <c r="Z142" s="131"/>
      <c r="AA142" s="124"/>
    </row>
    <row r="143" spans="1:27" ht="16.5" customHeight="1">
      <c r="A143" s="201"/>
      <c r="B143" s="218"/>
      <c r="C143" s="108" t="s">
        <v>33</v>
      </c>
      <c r="D143" s="30">
        <v>0</v>
      </c>
      <c r="E143" s="30">
        <v>0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1">
        <v>0</v>
      </c>
      <c r="N143" s="31">
        <v>0</v>
      </c>
      <c r="O143" s="31">
        <v>0</v>
      </c>
      <c r="P143" s="33">
        <f t="shared" si="4"/>
        <v>0</v>
      </c>
      <c r="Q143" s="214"/>
      <c r="R143" s="214"/>
      <c r="S143" s="214"/>
      <c r="T143" s="214"/>
      <c r="U143" s="214"/>
      <c r="V143" s="214"/>
      <c r="W143" s="214"/>
      <c r="X143" s="214"/>
      <c r="Y143" s="214"/>
      <c r="Z143" s="131"/>
      <c r="AA143" s="124"/>
    </row>
    <row r="144" spans="1:27" ht="16.5" customHeight="1">
      <c r="A144" s="201"/>
      <c r="B144" s="221"/>
      <c r="C144" s="109" t="s">
        <v>34</v>
      </c>
      <c r="D144" s="34">
        <v>0</v>
      </c>
      <c r="E144" s="34">
        <v>0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42">
        <v>0</v>
      </c>
      <c r="M144" s="43">
        <v>0</v>
      </c>
      <c r="N144" s="43">
        <v>0</v>
      </c>
      <c r="O144" s="43">
        <v>0</v>
      </c>
      <c r="P144" s="37">
        <f t="shared" si="4"/>
        <v>0</v>
      </c>
      <c r="Q144" s="214"/>
      <c r="R144" s="214"/>
      <c r="S144" s="223"/>
      <c r="T144" s="223"/>
      <c r="U144" s="223"/>
      <c r="V144" s="223"/>
      <c r="W144" s="223"/>
      <c r="X144" s="223"/>
      <c r="Y144" s="223"/>
      <c r="Z144" s="131"/>
      <c r="AA144" s="124"/>
    </row>
    <row r="145" spans="1:27" ht="16.5" customHeight="1">
      <c r="A145" s="201"/>
      <c r="B145" s="277" t="s">
        <v>51</v>
      </c>
      <c r="C145" s="110" t="s">
        <v>21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46">
        <v>0</v>
      </c>
      <c r="M145" s="47">
        <v>0</v>
      </c>
      <c r="N145" s="47">
        <v>0</v>
      </c>
      <c r="O145" s="47">
        <v>0</v>
      </c>
      <c r="P145" s="41">
        <f t="shared" si="4"/>
        <v>0</v>
      </c>
      <c r="Q145" s="213">
        <f>P145+P146+P147</f>
        <v>0</v>
      </c>
      <c r="R145" s="214"/>
      <c r="S145" s="213">
        <v>0</v>
      </c>
      <c r="T145" s="214">
        <v>58</v>
      </c>
      <c r="U145" s="213">
        <v>52</v>
      </c>
      <c r="V145" s="213">
        <v>0</v>
      </c>
      <c r="W145" s="213">
        <v>0</v>
      </c>
      <c r="X145" s="165"/>
      <c r="Y145" s="213"/>
      <c r="Z145" s="131"/>
      <c r="AA145" s="124"/>
    </row>
    <row r="146" spans="1:27" ht="16.5" customHeight="1">
      <c r="A146" s="201"/>
      <c r="B146" s="218"/>
      <c r="C146" s="108" t="s">
        <v>33</v>
      </c>
      <c r="D146" s="30">
        <v>0</v>
      </c>
      <c r="E146" s="30">
        <v>0</v>
      </c>
      <c r="F146" s="186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1">
        <v>0</v>
      </c>
      <c r="N146" s="31">
        <v>0</v>
      </c>
      <c r="O146" s="31">
        <v>0</v>
      </c>
      <c r="P146" s="33">
        <f t="shared" si="4"/>
        <v>0</v>
      </c>
      <c r="Q146" s="214"/>
      <c r="R146" s="214"/>
      <c r="S146" s="214"/>
      <c r="T146" s="214"/>
      <c r="U146" s="214"/>
      <c r="V146" s="214"/>
      <c r="W146" s="214"/>
      <c r="X146" s="157"/>
      <c r="Y146" s="214"/>
      <c r="Z146" s="131"/>
      <c r="AA146" s="124"/>
    </row>
    <row r="147" spans="1:27" ht="16.5" customHeight="1" thickBot="1">
      <c r="A147" s="202"/>
      <c r="B147" s="219"/>
      <c r="C147" s="111" t="s">
        <v>34</v>
      </c>
      <c r="D147" s="42">
        <v>0</v>
      </c>
      <c r="E147" s="42">
        <v>0</v>
      </c>
      <c r="F147" s="42">
        <v>0</v>
      </c>
      <c r="G147" s="42">
        <v>0</v>
      </c>
      <c r="H147" s="42">
        <v>0</v>
      </c>
      <c r="I147" s="42">
        <v>0</v>
      </c>
      <c r="J147" s="42">
        <v>0</v>
      </c>
      <c r="K147" s="42">
        <v>0</v>
      </c>
      <c r="L147" s="42">
        <v>0</v>
      </c>
      <c r="M147" s="43">
        <v>0</v>
      </c>
      <c r="N147" s="43">
        <v>0</v>
      </c>
      <c r="O147" s="43">
        <v>0</v>
      </c>
      <c r="P147" s="137">
        <f t="shared" si="4"/>
        <v>0</v>
      </c>
      <c r="Q147" s="224"/>
      <c r="R147" s="224"/>
      <c r="S147" s="224"/>
      <c r="T147" s="224"/>
      <c r="U147" s="223"/>
      <c r="V147" s="224"/>
      <c r="W147" s="223"/>
      <c r="X147" s="157"/>
      <c r="Y147" s="224"/>
      <c r="Z147" s="131"/>
      <c r="AA147" s="124"/>
    </row>
    <row r="148" spans="1:27" ht="16.5" customHeight="1">
      <c r="A148" s="206" t="s">
        <v>53</v>
      </c>
      <c r="B148" s="220" t="s">
        <v>54</v>
      </c>
      <c r="C148" s="107" t="s">
        <v>21</v>
      </c>
      <c r="D148" s="26">
        <v>0</v>
      </c>
      <c r="E148" s="26">
        <v>0</v>
      </c>
      <c r="F148" s="26">
        <v>0</v>
      </c>
      <c r="G148" s="26">
        <v>0</v>
      </c>
      <c r="H148" s="26">
        <v>0</v>
      </c>
      <c r="I148" s="26">
        <v>0</v>
      </c>
      <c r="J148" s="26">
        <v>0</v>
      </c>
      <c r="K148" s="26">
        <v>0</v>
      </c>
      <c r="L148" s="26">
        <v>0</v>
      </c>
      <c r="M148" s="26">
        <v>0</v>
      </c>
      <c r="N148" s="26">
        <v>0</v>
      </c>
      <c r="O148" s="26">
        <v>0</v>
      </c>
      <c r="P148" s="87">
        <f t="shared" si="4"/>
        <v>0</v>
      </c>
      <c r="Q148" s="158"/>
      <c r="R148" s="222">
        <f>SUM(Q148:Q156)</f>
        <v>893</v>
      </c>
      <c r="S148" s="222">
        <v>160</v>
      </c>
      <c r="T148" s="222">
        <v>451</v>
      </c>
      <c r="U148" s="222">
        <v>213</v>
      </c>
      <c r="V148" s="245">
        <v>1344</v>
      </c>
      <c r="W148" s="272">
        <v>170</v>
      </c>
      <c r="X148" s="248">
        <v>47</v>
      </c>
      <c r="Y148" s="257">
        <v>187</v>
      </c>
      <c r="Z148" s="241">
        <v>40</v>
      </c>
      <c r="AA148" s="294">
        <v>0</v>
      </c>
    </row>
    <row r="149" spans="1:27" ht="16.5" customHeight="1">
      <c r="A149" s="201"/>
      <c r="B149" s="218"/>
      <c r="C149" s="108" t="s">
        <v>33</v>
      </c>
      <c r="D149" s="75">
        <v>0</v>
      </c>
      <c r="E149" s="30">
        <v>0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36</v>
      </c>
      <c r="L149" s="30">
        <v>104</v>
      </c>
      <c r="M149" s="30">
        <v>447</v>
      </c>
      <c r="N149" s="30">
        <v>0</v>
      </c>
      <c r="O149" s="30">
        <v>24</v>
      </c>
      <c r="P149" s="37">
        <f t="shared" si="4"/>
        <v>611</v>
      </c>
      <c r="Q149" s="164">
        <f>P148+P149+P150</f>
        <v>611</v>
      </c>
      <c r="R149" s="214"/>
      <c r="S149" s="214"/>
      <c r="T149" s="214"/>
      <c r="U149" s="214"/>
      <c r="V149" s="246"/>
      <c r="W149" s="216"/>
      <c r="X149" s="237"/>
      <c r="Y149" s="264"/>
      <c r="Z149" s="233"/>
      <c r="AA149" s="295"/>
    </row>
    <row r="150" spans="1:27" ht="16.5" customHeight="1">
      <c r="A150" s="201"/>
      <c r="B150" s="221"/>
      <c r="C150" s="111" t="s">
        <v>34</v>
      </c>
      <c r="D150" s="78">
        <v>0</v>
      </c>
      <c r="E150" s="42">
        <v>0</v>
      </c>
      <c r="F150" s="78">
        <v>0</v>
      </c>
      <c r="G150" s="78">
        <v>0</v>
      </c>
      <c r="H150" s="78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  <c r="P150" s="37">
        <f t="shared" si="4"/>
        <v>0</v>
      </c>
      <c r="Q150" s="160"/>
      <c r="R150" s="214"/>
      <c r="S150" s="223"/>
      <c r="T150" s="223"/>
      <c r="U150" s="223"/>
      <c r="V150" s="261"/>
      <c r="W150" s="271"/>
      <c r="X150" s="256"/>
      <c r="Y150" s="264"/>
      <c r="Z150" s="235"/>
      <c r="AA150" s="298"/>
    </row>
    <row r="151" spans="1:27" ht="16.5" customHeight="1">
      <c r="A151" s="201"/>
      <c r="B151" s="217" t="s">
        <v>82</v>
      </c>
      <c r="C151" s="112" t="s">
        <v>21</v>
      </c>
      <c r="D151" s="79">
        <v>0</v>
      </c>
      <c r="E151" s="46">
        <v>0</v>
      </c>
      <c r="F151" s="79">
        <v>0</v>
      </c>
      <c r="G151" s="79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182">
        <f t="shared" si="4"/>
        <v>0</v>
      </c>
      <c r="Q151" s="213">
        <f>P151+P152+P153</f>
        <v>264</v>
      </c>
      <c r="R151" s="214"/>
      <c r="S151" s="213">
        <v>2015</v>
      </c>
      <c r="T151" s="213">
        <v>125</v>
      </c>
      <c r="U151" s="213">
        <v>181</v>
      </c>
      <c r="V151" s="255">
        <v>35</v>
      </c>
      <c r="W151" s="215">
        <v>40</v>
      </c>
      <c r="X151" s="236">
        <v>67</v>
      </c>
      <c r="Y151" s="264">
        <v>0</v>
      </c>
      <c r="Z151" s="232">
        <v>0</v>
      </c>
      <c r="AA151" s="297">
        <v>0</v>
      </c>
    </row>
    <row r="152" spans="1:27" ht="16.5" customHeight="1">
      <c r="A152" s="201"/>
      <c r="B152" s="218"/>
      <c r="C152" s="108" t="s">
        <v>33</v>
      </c>
      <c r="D152" s="30">
        <v>0</v>
      </c>
      <c r="E152" s="30">
        <v>48</v>
      </c>
      <c r="F152" s="30">
        <v>0</v>
      </c>
      <c r="G152" s="30">
        <v>55</v>
      </c>
      <c r="H152" s="30">
        <v>73</v>
      </c>
      <c r="I152" s="30">
        <v>20</v>
      </c>
      <c r="J152" s="30">
        <v>0</v>
      </c>
      <c r="K152" s="30">
        <v>0</v>
      </c>
      <c r="L152" s="30">
        <v>0</v>
      </c>
      <c r="M152" s="30">
        <v>60</v>
      </c>
      <c r="N152" s="30">
        <v>8</v>
      </c>
      <c r="O152" s="30">
        <v>0</v>
      </c>
      <c r="P152" s="88">
        <f t="shared" si="4"/>
        <v>264</v>
      </c>
      <c r="Q152" s="214"/>
      <c r="R152" s="214"/>
      <c r="S152" s="214"/>
      <c r="T152" s="214"/>
      <c r="U152" s="214"/>
      <c r="V152" s="246"/>
      <c r="W152" s="216"/>
      <c r="X152" s="237"/>
      <c r="Y152" s="264"/>
      <c r="Z152" s="233"/>
      <c r="AA152" s="295"/>
    </row>
    <row r="153" spans="1:27" ht="16.5" customHeight="1">
      <c r="A153" s="201"/>
      <c r="B153" s="221"/>
      <c r="C153" s="108" t="s">
        <v>34</v>
      </c>
      <c r="D153" s="30">
        <v>0</v>
      </c>
      <c r="E153" s="76">
        <v>0</v>
      </c>
      <c r="F153" s="34">
        <v>0</v>
      </c>
      <c r="G153" s="34">
        <v>0</v>
      </c>
      <c r="H153" s="34">
        <v>0</v>
      </c>
      <c r="I153" s="76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181">
        <f t="shared" si="4"/>
        <v>0</v>
      </c>
      <c r="Q153" s="223"/>
      <c r="R153" s="214"/>
      <c r="S153" s="223"/>
      <c r="T153" s="223"/>
      <c r="U153" s="223"/>
      <c r="V153" s="246"/>
      <c r="W153" s="216"/>
      <c r="X153" s="237"/>
      <c r="Y153" s="264"/>
      <c r="Z153" s="233"/>
      <c r="AA153" s="295"/>
    </row>
    <row r="154" spans="1:27" ht="16.5" customHeight="1">
      <c r="A154" s="201"/>
      <c r="B154" s="217" t="s">
        <v>126</v>
      </c>
      <c r="C154" s="112" t="s">
        <v>21</v>
      </c>
      <c r="D154" s="30">
        <v>0</v>
      </c>
      <c r="E154" s="76">
        <v>0</v>
      </c>
      <c r="F154" s="30">
        <v>0</v>
      </c>
      <c r="G154" s="30">
        <v>0</v>
      </c>
      <c r="H154" s="30">
        <v>0</v>
      </c>
      <c r="I154" s="76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182">
        <f t="shared" si="4"/>
        <v>0</v>
      </c>
      <c r="Q154" s="214">
        <f>P154+P155+P156</f>
        <v>18</v>
      </c>
      <c r="R154" s="214"/>
      <c r="S154" s="213">
        <v>70</v>
      </c>
      <c r="T154" s="214">
        <v>0</v>
      </c>
      <c r="U154" s="214">
        <v>32</v>
      </c>
      <c r="V154" s="246"/>
      <c r="W154" s="216"/>
      <c r="X154" s="237"/>
      <c r="Y154" s="264"/>
      <c r="Z154" s="233"/>
      <c r="AA154" s="295"/>
    </row>
    <row r="155" spans="1:27" ht="16.5" customHeight="1">
      <c r="A155" s="201"/>
      <c r="B155" s="218"/>
      <c r="C155" s="108" t="s">
        <v>33</v>
      </c>
      <c r="D155" s="125">
        <v>0</v>
      </c>
      <c r="E155" s="34">
        <v>0</v>
      </c>
      <c r="F155" s="125">
        <v>0</v>
      </c>
      <c r="G155" s="125">
        <v>0</v>
      </c>
      <c r="H155" s="156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18</v>
      </c>
      <c r="O155" s="34">
        <v>0</v>
      </c>
      <c r="P155" s="88">
        <f t="shared" si="4"/>
        <v>18</v>
      </c>
      <c r="Q155" s="214"/>
      <c r="R155" s="214"/>
      <c r="S155" s="214"/>
      <c r="T155" s="214"/>
      <c r="U155" s="214"/>
      <c r="V155" s="246"/>
      <c r="W155" s="216"/>
      <c r="X155" s="237"/>
      <c r="Y155" s="264"/>
      <c r="Z155" s="233"/>
      <c r="AA155" s="295"/>
    </row>
    <row r="156" spans="1:27" ht="16.5" customHeight="1" thickBot="1">
      <c r="A156" s="202"/>
      <c r="B156" s="219"/>
      <c r="C156" s="109" t="s">
        <v>34</v>
      </c>
      <c r="D156" s="80">
        <v>0</v>
      </c>
      <c r="E156" s="34">
        <v>0</v>
      </c>
      <c r="F156" s="80">
        <v>0</v>
      </c>
      <c r="G156" s="80">
        <v>0</v>
      </c>
      <c r="H156" s="34">
        <v>0</v>
      </c>
      <c r="I156" s="34">
        <v>0</v>
      </c>
      <c r="J156" s="50">
        <v>0</v>
      </c>
      <c r="K156" s="50">
        <v>0</v>
      </c>
      <c r="L156" s="50">
        <v>0</v>
      </c>
      <c r="M156" s="34">
        <v>0</v>
      </c>
      <c r="N156" s="34">
        <v>0</v>
      </c>
      <c r="O156" s="34">
        <v>0</v>
      </c>
      <c r="P156" s="183">
        <f t="shared" si="4"/>
        <v>0</v>
      </c>
      <c r="Q156" s="224"/>
      <c r="R156" s="224"/>
      <c r="S156" s="223"/>
      <c r="T156" s="224"/>
      <c r="U156" s="224"/>
      <c r="V156" s="247"/>
      <c r="W156" s="268"/>
      <c r="X156" s="238"/>
      <c r="Y156" s="229"/>
      <c r="Z156" s="234"/>
      <c r="AA156" s="296"/>
    </row>
    <row r="157" spans="1:27" ht="16.5" customHeight="1">
      <c r="A157" s="206" t="s">
        <v>99</v>
      </c>
      <c r="B157" s="220" t="s">
        <v>44</v>
      </c>
      <c r="C157" s="107" t="s">
        <v>21</v>
      </c>
      <c r="D157" s="26">
        <v>0</v>
      </c>
      <c r="E157" s="26">
        <v>0</v>
      </c>
      <c r="F157" s="26">
        <v>0</v>
      </c>
      <c r="G157" s="26">
        <v>0</v>
      </c>
      <c r="H157" s="26">
        <v>0</v>
      </c>
      <c r="I157" s="26">
        <v>0</v>
      </c>
      <c r="J157" s="46">
        <v>0</v>
      </c>
      <c r="K157" s="46">
        <v>0</v>
      </c>
      <c r="L157" s="46">
        <v>0</v>
      </c>
      <c r="M157" s="27">
        <v>0</v>
      </c>
      <c r="N157" s="27">
        <v>0</v>
      </c>
      <c r="O157" s="27">
        <v>0</v>
      </c>
      <c r="P157" s="49">
        <f t="shared" si="4"/>
        <v>0</v>
      </c>
      <c r="Q157" s="222">
        <f>P157+P158+P159</f>
        <v>42</v>
      </c>
      <c r="R157" s="222">
        <f>SUM(Q157:Q165)</f>
        <v>42</v>
      </c>
      <c r="S157" s="222">
        <v>0</v>
      </c>
      <c r="T157" s="212">
        <v>0</v>
      </c>
      <c r="U157" s="211">
        <v>0</v>
      </c>
      <c r="V157" s="211">
        <v>0</v>
      </c>
      <c r="W157" s="211">
        <v>0</v>
      </c>
      <c r="X157" s="211">
        <v>0</v>
      </c>
      <c r="Y157" s="305">
        <v>0</v>
      </c>
      <c r="Z157" s="294">
        <v>0</v>
      </c>
      <c r="AA157" s="294">
        <v>0</v>
      </c>
    </row>
    <row r="158" spans="1:27" ht="16.5" customHeight="1">
      <c r="A158" s="201"/>
      <c r="B158" s="218"/>
      <c r="C158" s="108" t="s">
        <v>33</v>
      </c>
      <c r="D158" s="30">
        <v>0</v>
      </c>
      <c r="E158" s="30">
        <v>0</v>
      </c>
      <c r="F158" s="30">
        <v>42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1">
        <v>0</v>
      </c>
      <c r="N158" s="31">
        <v>0</v>
      </c>
      <c r="O158" s="31">
        <v>0</v>
      </c>
      <c r="P158" s="33">
        <f t="shared" si="4"/>
        <v>42</v>
      </c>
      <c r="Q158" s="214"/>
      <c r="R158" s="214"/>
      <c r="S158" s="214"/>
      <c r="T158" s="203"/>
      <c r="U158" s="211"/>
      <c r="V158" s="211"/>
      <c r="W158" s="211"/>
      <c r="X158" s="211"/>
      <c r="Y158" s="306"/>
      <c r="Z158" s="295"/>
      <c r="AA158" s="295"/>
    </row>
    <row r="159" spans="1:27" ht="16.5" customHeight="1">
      <c r="A159" s="201"/>
      <c r="B159" s="221"/>
      <c r="C159" s="109" t="s">
        <v>34</v>
      </c>
      <c r="D159" s="34">
        <v>0</v>
      </c>
      <c r="E159" s="34">
        <v>0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42">
        <v>0</v>
      </c>
      <c r="M159" s="43">
        <v>0</v>
      </c>
      <c r="N159" s="43">
        <v>0</v>
      </c>
      <c r="O159" s="43">
        <v>0</v>
      </c>
      <c r="P159" s="137">
        <f t="shared" si="4"/>
        <v>0</v>
      </c>
      <c r="Q159" s="223"/>
      <c r="R159" s="214"/>
      <c r="S159" s="223"/>
      <c r="T159" s="203"/>
      <c r="U159" s="211"/>
      <c r="V159" s="211"/>
      <c r="W159" s="211"/>
      <c r="X159" s="211"/>
      <c r="Y159" s="306"/>
      <c r="Z159" s="298"/>
      <c r="AA159" s="298"/>
    </row>
    <row r="160" spans="1:27" ht="16.5" customHeight="1">
      <c r="A160" s="201"/>
      <c r="B160" s="217" t="s">
        <v>45</v>
      </c>
      <c r="C160" s="110" t="s">
        <v>21</v>
      </c>
      <c r="D160" s="38">
        <v>0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38">
        <v>0</v>
      </c>
      <c r="K160" s="38">
        <v>0</v>
      </c>
      <c r="L160" s="46">
        <v>0</v>
      </c>
      <c r="M160" s="47">
        <v>0</v>
      </c>
      <c r="N160" s="47">
        <v>0</v>
      </c>
      <c r="O160" s="47">
        <v>0</v>
      </c>
      <c r="P160" s="49">
        <f t="shared" si="4"/>
        <v>0</v>
      </c>
      <c r="Q160" s="213">
        <f>P160+P161+P162</f>
        <v>0</v>
      </c>
      <c r="R160" s="214"/>
      <c r="S160" s="213">
        <v>0</v>
      </c>
      <c r="T160" s="203">
        <v>0</v>
      </c>
      <c r="U160" s="211">
        <v>0</v>
      </c>
      <c r="V160" s="211">
        <v>0</v>
      </c>
      <c r="W160" s="211">
        <v>0</v>
      </c>
      <c r="X160" s="211">
        <v>0</v>
      </c>
      <c r="Y160" s="306">
        <v>0</v>
      </c>
      <c r="Z160" s="297">
        <v>0</v>
      </c>
      <c r="AA160" s="297">
        <v>0</v>
      </c>
    </row>
    <row r="161" spans="1:27" ht="16.5" customHeight="1">
      <c r="A161" s="201"/>
      <c r="B161" s="218"/>
      <c r="C161" s="108" t="s">
        <v>33</v>
      </c>
      <c r="D161" s="30">
        <v>0</v>
      </c>
      <c r="E161" s="30">
        <v>0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1">
        <v>0</v>
      </c>
      <c r="N161" s="31">
        <v>0</v>
      </c>
      <c r="O161" s="31">
        <v>0</v>
      </c>
      <c r="P161" s="33">
        <f t="shared" si="4"/>
        <v>0</v>
      </c>
      <c r="Q161" s="214"/>
      <c r="R161" s="214"/>
      <c r="S161" s="214"/>
      <c r="T161" s="203"/>
      <c r="U161" s="211"/>
      <c r="V161" s="211"/>
      <c r="W161" s="211"/>
      <c r="X161" s="211"/>
      <c r="Y161" s="306"/>
      <c r="Z161" s="295"/>
      <c r="AA161" s="295"/>
    </row>
    <row r="162" spans="1:27" ht="16.5" customHeight="1">
      <c r="A162" s="201"/>
      <c r="B162" s="221"/>
      <c r="C162" s="111" t="s">
        <v>34</v>
      </c>
      <c r="D162" s="42">
        <v>0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3">
        <v>0</v>
      </c>
      <c r="N162" s="43">
        <v>0</v>
      </c>
      <c r="O162" s="43">
        <v>0</v>
      </c>
      <c r="P162" s="137">
        <f t="shared" si="4"/>
        <v>0</v>
      </c>
      <c r="Q162" s="223"/>
      <c r="R162" s="214"/>
      <c r="S162" s="223"/>
      <c r="T162" s="203"/>
      <c r="U162" s="211"/>
      <c r="V162" s="211"/>
      <c r="W162" s="211"/>
      <c r="X162" s="211"/>
      <c r="Y162" s="306"/>
      <c r="Z162" s="298"/>
      <c r="AA162" s="298"/>
    </row>
    <row r="163" spans="1:27" ht="16.5" customHeight="1">
      <c r="A163" s="201"/>
      <c r="B163" s="217" t="s">
        <v>46</v>
      </c>
      <c r="C163" s="112" t="s">
        <v>21</v>
      </c>
      <c r="D163" s="46">
        <v>0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7">
        <v>0</v>
      </c>
      <c r="N163" s="47">
        <v>0</v>
      </c>
      <c r="O163" s="47">
        <v>0</v>
      </c>
      <c r="P163" s="49">
        <f t="shared" si="4"/>
        <v>0</v>
      </c>
      <c r="Q163" s="213">
        <f>P163+P164+P165</f>
        <v>0</v>
      </c>
      <c r="R163" s="214"/>
      <c r="S163" s="214">
        <v>0</v>
      </c>
      <c r="T163" s="203">
        <v>0</v>
      </c>
      <c r="U163" s="203">
        <v>0</v>
      </c>
      <c r="V163" s="211">
        <v>0</v>
      </c>
      <c r="W163" s="211">
        <v>0</v>
      </c>
      <c r="X163" s="211">
        <v>0</v>
      </c>
      <c r="Y163" s="266">
        <v>0</v>
      </c>
      <c r="Z163" s="297">
        <v>0</v>
      </c>
      <c r="AA163" s="297">
        <v>0</v>
      </c>
    </row>
    <row r="164" spans="1:27" ht="16.5" customHeight="1">
      <c r="A164" s="201"/>
      <c r="B164" s="218"/>
      <c r="C164" s="108" t="s">
        <v>33</v>
      </c>
      <c r="D164" s="30">
        <v>0</v>
      </c>
      <c r="E164" s="30">
        <v>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1">
        <v>0</v>
      </c>
      <c r="N164" s="31">
        <v>0</v>
      </c>
      <c r="O164" s="31">
        <v>0</v>
      </c>
      <c r="P164" s="33">
        <f t="shared" si="4"/>
        <v>0</v>
      </c>
      <c r="Q164" s="214"/>
      <c r="R164" s="214"/>
      <c r="S164" s="214"/>
      <c r="T164" s="203"/>
      <c r="U164" s="203"/>
      <c r="V164" s="211"/>
      <c r="W164" s="211"/>
      <c r="X164" s="211"/>
      <c r="Y164" s="266"/>
      <c r="Z164" s="295"/>
      <c r="AA164" s="295"/>
    </row>
    <row r="165" spans="1:27" ht="16.5" customHeight="1" thickBot="1">
      <c r="A165" s="202"/>
      <c r="B165" s="219"/>
      <c r="C165" s="113" t="s">
        <v>34</v>
      </c>
      <c r="D165" s="50">
        <v>0</v>
      </c>
      <c r="E165" s="50">
        <v>0</v>
      </c>
      <c r="F165" s="50">
        <v>0</v>
      </c>
      <c r="G165" s="50">
        <v>0</v>
      </c>
      <c r="H165" s="50">
        <v>0</v>
      </c>
      <c r="I165" s="50">
        <v>0</v>
      </c>
      <c r="J165" s="50">
        <v>0</v>
      </c>
      <c r="K165" s="50">
        <v>0</v>
      </c>
      <c r="L165" s="50">
        <v>0</v>
      </c>
      <c r="M165" s="51">
        <v>0</v>
      </c>
      <c r="N165" s="51">
        <v>0</v>
      </c>
      <c r="O165" s="51">
        <v>0</v>
      </c>
      <c r="P165" s="89">
        <f t="shared" si="4"/>
        <v>0</v>
      </c>
      <c r="Q165" s="224"/>
      <c r="R165" s="224"/>
      <c r="S165" s="224"/>
      <c r="T165" s="225"/>
      <c r="U165" s="225"/>
      <c r="V165" s="249"/>
      <c r="W165" s="249"/>
      <c r="X165" s="249"/>
      <c r="Y165" s="267"/>
      <c r="Z165" s="296"/>
      <c r="AA165" s="296"/>
    </row>
    <row r="166" spans="1:27" ht="16.5" customHeight="1">
      <c r="A166" s="206" t="s">
        <v>41</v>
      </c>
      <c r="B166" s="220" t="s">
        <v>42</v>
      </c>
      <c r="C166" s="107" t="s">
        <v>21</v>
      </c>
      <c r="D166" s="74">
        <v>0</v>
      </c>
      <c r="E166" s="74">
        <v>0</v>
      </c>
      <c r="F166" s="74">
        <v>0</v>
      </c>
      <c r="G166" s="74">
        <v>0</v>
      </c>
      <c r="H166" s="74">
        <v>0</v>
      </c>
      <c r="I166" s="74">
        <v>0</v>
      </c>
      <c r="J166" s="74">
        <v>0</v>
      </c>
      <c r="K166" s="74">
        <v>0</v>
      </c>
      <c r="L166" s="74">
        <v>0</v>
      </c>
      <c r="M166" s="74">
        <v>0</v>
      </c>
      <c r="N166" s="74">
        <v>0</v>
      </c>
      <c r="O166" s="74">
        <v>0</v>
      </c>
      <c r="P166" s="87">
        <f t="shared" si="4"/>
        <v>0</v>
      </c>
      <c r="Q166" s="222">
        <f>P166+P167+P168</f>
        <v>100</v>
      </c>
      <c r="R166" s="222">
        <f>SUM(Q166:Q177)</f>
        <v>1578</v>
      </c>
      <c r="S166" s="213">
        <v>314</v>
      </c>
      <c r="T166" s="222">
        <v>10</v>
      </c>
      <c r="U166" s="222">
        <v>161</v>
      </c>
      <c r="V166" s="245">
        <v>0</v>
      </c>
      <c r="W166" s="272">
        <v>0</v>
      </c>
      <c r="X166" s="248">
        <v>0</v>
      </c>
      <c r="Y166" s="248">
        <v>16</v>
      </c>
      <c r="Z166" s="241"/>
      <c r="AA166" s="294">
        <v>0</v>
      </c>
    </row>
    <row r="167" spans="1:27" ht="16.5" customHeight="1">
      <c r="A167" s="201"/>
      <c r="B167" s="218"/>
      <c r="C167" s="108" t="s">
        <v>33</v>
      </c>
      <c r="D167" s="75">
        <v>0</v>
      </c>
      <c r="E167" s="75">
        <v>0</v>
      </c>
      <c r="F167" s="75">
        <v>0</v>
      </c>
      <c r="G167" s="75">
        <v>0</v>
      </c>
      <c r="H167" s="75">
        <v>20</v>
      </c>
      <c r="I167" s="75">
        <v>0</v>
      </c>
      <c r="J167" s="75">
        <v>32</v>
      </c>
      <c r="K167" s="75">
        <v>0</v>
      </c>
      <c r="L167" s="75">
        <v>0</v>
      </c>
      <c r="M167" s="75">
        <v>0</v>
      </c>
      <c r="N167" s="75">
        <v>32</v>
      </c>
      <c r="O167" s="75">
        <v>16</v>
      </c>
      <c r="P167" s="37">
        <f t="shared" si="4"/>
        <v>100</v>
      </c>
      <c r="Q167" s="214"/>
      <c r="R167" s="214"/>
      <c r="S167" s="214"/>
      <c r="T167" s="214"/>
      <c r="U167" s="214"/>
      <c r="V167" s="246"/>
      <c r="W167" s="216"/>
      <c r="X167" s="237"/>
      <c r="Y167" s="237"/>
      <c r="Z167" s="233"/>
      <c r="AA167" s="295"/>
    </row>
    <row r="168" spans="1:27" ht="16.5" customHeight="1">
      <c r="A168" s="201"/>
      <c r="B168" s="221"/>
      <c r="C168" s="111" t="s">
        <v>34</v>
      </c>
      <c r="D168" s="78">
        <v>0</v>
      </c>
      <c r="E168" s="78">
        <v>0</v>
      </c>
      <c r="F168" s="78">
        <v>0</v>
      </c>
      <c r="G168" s="78">
        <v>0</v>
      </c>
      <c r="H168" s="78">
        <v>0</v>
      </c>
      <c r="I168" s="78">
        <v>0</v>
      </c>
      <c r="J168" s="78">
        <v>0</v>
      </c>
      <c r="K168" s="78">
        <v>0</v>
      </c>
      <c r="L168" s="78">
        <v>0</v>
      </c>
      <c r="M168" s="78">
        <v>0</v>
      </c>
      <c r="N168" s="78">
        <v>0</v>
      </c>
      <c r="O168" s="78">
        <v>0</v>
      </c>
      <c r="P168" s="37">
        <f t="shared" si="4"/>
        <v>0</v>
      </c>
      <c r="Q168" s="223"/>
      <c r="R168" s="214"/>
      <c r="S168" s="223"/>
      <c r="T168" s="223"/>
      <c r="U168" s="223"/>
      <c r="V168" s="261"/>
      <c r="W168" s="271"/>
      <c r="X168" s="256"/>
      <c r="Y168" s="256"/>
      <c r="Z168" s="235"/>
      <c r="AA168" s="298"/>
    </row>
    <row r="169" spans="1:27" ht="16.5" customHeight="1">
      <c r="A169" s="201"/>
      <c r="B169" s="217" t="s">
        <v>43</v>
      </c>
      <c r="C169" s="112" t="s">
        <v>21</v>
      </c>
      <c r="D169" s="79">
        <v>0</v>
      </c>
      <c r="E169" s="79">
        <v>0</v>
      </c>
      <c r="F169" s="79">
        <v>0</v>
      </c>
      <c r="G169" s="79">
        <v>0</v>
      </c>
      <c r="H169" s="46">
        <v>0</v>
      </c>
      <c r="I169" s="79">
        <v>0</v>
      </c>
      <c r="J169" s="79">
        <v>0</v>
      </c>
      <c r="K169" s="79">
        <v>0</v>
      </c>
      <c r="L169" s="46">
        <v>0</v>
      </c>
      <c r="M169" s="47">
        <v>0</v>
      </c>
      <c r="N169" s="47">
        <v>0</v>
      </c>
      <c r="O169" s="47">
        <v>0</v>
      </c>
      <c r="P169" s="136">
        <f t="shared" si="4"/>
        <v>0</v>
      </c>
      <c r="Q169" s="213">
        <f>P169+P170+P171</f>
        <v>253</v>
      </c>
      <c r="R169" s="214"/>
      <c r="S169" s="213">
        <v>544</v>
      </c>
      <c r="T169" s="213">
        <v>536</v>
      </c>
      <c r="U169" s="213">
        <v>244</v>
      </c>
      <c r="V169" s="255">
        <v>183</v>
      </c>
      <c r="W169" s="215">
        <v>855</v>
      </c>
      <c r="X169" s="236">
        <v>910</v>
      </c>
      <c r="Y169" s="264">
        <v>485</v>
      </c>
      <c r="Z169" s="232">
        <v>68</v>
      </c>
      <c r="AA169" s="297">
        <v>66</v>
      </c>
    </row>
    <row r="170" spans="1:27" ht="16.5" customHeight="1">
      <c r="A170" s="201"/>
      <c r="B170" s="218"/>
      <c r="C170" s="108" t="s">
        <v>33</v>
      </c>
      <c r="D170" s="75">
        <v>0</v>
      </c>
      <c r="E170" s="75">
        <v>31</v>
      </c>
      <c r="F170" s="46">
        <v>18</v>
      </c>
      <c r="G170" s="46">
        <v>0</v>
      </c>
      <c r="H170" s="46">
        <v>0</v>
      </c>
      <c r="I170" s="75">
        <v>25</v>
      </c>
      <c r="J170" s="75">
        <v>0</v>
      </c>
      <c r="K170" s="75">
        <v>5</v>
      </c>
      <c r="L170" s="30">
        <v>76</v>
      </c>
      <c r="M170" s="31">
        <v>0</v>
      </c>
      <c r="N170" s="31">
        <v>73</v>
      </c>
      <c r="O170" s="31">
        <v>25</v>
      </c>
      <c r="P170" s="33">
        <f t="shared" si="4"/>
        <v>253</v>
      </c>
      <c r="Q170" s="214"/>
      <c r="R170" s="214"/>
      <c r="S170" s="214"/>
      <c r="T170" s="214"/>
      <c r="U170" s="214"/>
      <c r="V170" s="246"/>
      <c r="W170" s="216"/>
      <c r="X170" s="237"/>
      <c r="Y170" s="264"/>
      <c r="Z170" s="233"/>
      <c r="AA170" s="295"/>
    </row>
    <row r="171" spans="1:27" ht="16.5" customHeight="1">
      <c r="A171" s="201"/>
      <c r="B171" s="221"/>
      <c r="C171" s="109" t="s">
        <v>34</v>
      </c>
      <c r="D171" s="78">
        <v>0</v>
      </c>
      <c r="E171" s="42">
        <v>0</v>
      </c>
      <c r="F171" s="78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3">
        <v>0</v>
      </c>
      <c r="N171" s="43">
        <v>0</v>
      </c>
      <c r="O171" s="43">
        <v>0</v>
      </c>
      <c r="P171" s="37">
        <f t="shared" si="4"/>
        <v>0</v>
      </c>
      <c r="Q171" s="223"/>
      <c r="R171" s="214"/>
      <c r="S171" s="223"/>
      <c r="T171" s="223"/>
      <c r="U171" s="223"/>
      <c r="V171" s="261"/>
      <c r="W171" s="271"/>
      <c r="X171" s="256"/>
      <c r="Y171" s="264"/>
      <c r="Z171" s="235"/>
      <c r="AA171" s="298"/>
    </row>
    <row r="172" spans="1:27" ht="16.5" customHeight="1">
      <c r="A172" s="201"/>
      <c r="B172" s="217" t="s">
        <v>85</v>
      </c>
      <c r="C172" s="110" t="s">
        <v>21</v>
      </c>
      <c r="D172" s="77">
        <v>0</v>
      </c>
      <c r="E172" s="38">
        <v>0</v>
      </c>
      <c r="F172" s="77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9">
        <v>0</v>
      </c>
      <c r="N172" s="39">
        <v>0</v>
      </c>
      <c r="O172" s="39">
        <v>0</v>
      </c>
      <c r="P172" s="136">
        <f t="shared" si="4"/>
        <v>0</v>
      </c>
      <c r="Q172" s="213">
        <f>P172+P173+P174</f>
        <v>506</v>
      </c>
      <c r="R172" s="214"/>
      <c r="S172" s="213">
        <v>351</v>
      </c>
      <c r="T172" s="213">
        <v>327</v>
      </c>
      <c r="U172" s="213">
        <v>0</v>
      </c>
      <c r="V172" s="255">
        <v>252</v>
      </c>
      <c r="W172" s="215">
        <v>90</v>
      </c>
      <c r="X172" s="236">
        <v>754</v>
      </c>
      <c r="Y172" s="264">
        <v>177</v>
      </c>
      <c r="Z172" s="232"/>
      <c r="AA172" s="297">
        <v>0</v>
      </c>
    </row>
    <row r="173" spans="1:27" ht="16.5" customHeight="1">
      <c r="A173" s="201"/>
      <c r="B173" s="218"/>
      <c r="C173" s="108" t="s">
        <v>33</v>
      </c>
      <c r="D173" s="79">
        <v>0</v>
      </c>
      <c r="E173" s="46">
        <v>40</v>
      </c>
      <c r="F173" s="79">
        <v>13</v>
      </c>
      <c r="G173" s="46">
        <v>57</v>
      </c>
      <c r="H173" s="46">
        <v>36</v>
      </c>
      <c r="I173" s="46">
        <v>0</v>
      </c>
      <c r="J173" s="46">
        <v>0</v>
      </c>
      <c r="K173" s="46">
        <v>48</v>
      </c>
      <c r="L173" s="30">
        <v>13</v>
      </c>
      <c r="M173" s="31">
        <v>91</v>
      </c>
      <c r="N173" s="31">
        <v>196</v>
      </c>
      <c r="O173" s="31">
        <v>12</v>
      </c>
      <c r="P173" s="33">
        <f t="shared" si="4"/>
        <v>506</v>
      </c>
      <c r="Q173" s="214"/>
      <c r="R173" s="214"/>
      <c r="S173" s="214"/>
      <c r="T173" s="214"/>
      <c r="U173" s="214"/>
      <c r="V173" s="246"/>
      <c r="W173" s="216"/>
      <c r="X173" s="237"/>
      <c r="Y173" s="264"/>
      <c r="Z173" s="233"/>
      <c r="AA173" s="295"/>
    </row>
    <row r="174" spans="1:27" ht="16.5" customHeight="1" thickBot="1">
      <c r="A174" s="201"/>
      <c r="B174" s="221"/>
      <c r="C174" s="111" t="s">
        <v>34</v>
      </c>
      <c r="D174" s="78">
        <v>0</v>
      </c>
      <c r="E174" s="42">
        <v>0</v>
      </c>
      <c r="F174" s="78">
        <v>0</v>
      </c>
      <c r="G174" s="42">
        <v>0</v>
      </c>
      <c r="H174" s="42">
        <v>0</v>
      </c>
      <c r="I174" s="42">
        <v>0</v>
      </c>
      <c r="J174" s="42">
        <v>0</v>
      </c>
      <c r="K174" s="42">
        <v>0</v>
      </c>
      <c r="L174" s="42">
        <v>0</v>
      </c>
      <c r="M174" s="43">
        <v>0</v>
      </c>
      <c r="N174" s="43">
        <v>0</v>
      </c>
      <c r="O174" s="43">
        <v>0</v>
      </c>
      <c r="P174" s="37">
        <f t="shared" si="4"/>
        <v>0</v>
      </c>
      <c r="Q174" s="223"/>
      <c r="R174" s="214"/>
      <c r="S174" s="223"/>
      <c r="T174" s="223"/>
      <c r="U174" s="223"/>
      <c r="V174" s="261"/>
      <c r="W174" s="271"/>
      <c r="X174" s="256"/>
      <c r="Y174" s="264"/>
      <c r="Z174" s="235"/>
      <c r="AA174" s="296"/>
    </row>
    <row r="175" spans="1:27" ht="16.5" customHeight="1">
      <c r="A175" s="201"/>
      <c r="B175" s="217" t="s">
        <v>96</v>
      </c>
      <c r="C175" s="112" t="s">
        <v>21</v>
      </c>
      <c r="D175" s="79">
        <v>0</v>
      </c>
      <c r="E175" s="46">
        <v>0</v>
      </c>
      <c r="F175" s="79">
        <v>0</v>
      </c>
      <c r="G175" s="79">
        <v>0</v>
      </c>
      <c r="H175" s="79">
        <v>0</v>
      </c>
      <c r="I175" s="46">
        <v>0</v>
      </c>
      <c r="J175" s="46">
        <v>0</v>
      </c>
      <c r="K175" s="46">
        <v>0</v>
      </c>
      <c r="L175" s="46">
        <v>0</v>
      </c>
      <c r="M175" s="47">
        <v>0</v>
      </c>
      <c r="N175" s="47">
        <v>1</v>
      </c>
      <c r="O175" s="47">
        <v>0</v>
      </c>
      <c r="P175" s="136">
        <f t="shared" si="4"/>
        <v>1</v>
      </c>
      <c r="Q175" s="213">
        <f>P175+P176+P177</f>
        <v>719</v>
      </c>
      <c r="R175" s="214"/>
      <c r="S175" s="213">
        <v>60</v>
      </c>
      <c r="T175" s="214">
        <v>96</v>
      </c>
      <c r="U175" s="214">
        <v>820</v>
      </c>
      <c r="V175" s="255">
        <v>40</v>
      </c>
      <c r="W175" s="215">
        <v>48</v>
      </c>
      <c r="X175" s="236">
        <v>0</v>
      </c>
      <c r="Y175" s="264">
        <v>0</v>
      </c>
      <c r="Z175" s="232"/>
      <c r="AA175" s="297">
        <v>0</v>
      </c>
    </row>
    <row r="176" spans="1:27" ht="16.5" customHeight="1">
      <c r="A176" s="201"/>
      <c r="B176" s="218"/>
      <c r="C176" s="108" t="s">
        <v>33</v>
      </c>
      <c r="D176" s="79">
        <v>0</v>
      </c>
      <c r="E176" s="46">
        <v>32</v>
      </c>
      <c r="F176" s="79">
        <v>42</v>
      </c>
      <c r="G176" s="79">
        <v>0</v>
      </c>
      <c r="H176" s="79">
        <v>58</v>
      </c>
      <c r="I176" s="46">
        <v>42</v>
      </c>
      <c r="J176" s="46">
        <v>0</v>
      </c>
      <c r="K176" s="46">
        <v>25</v>
      </c>
      <c r="L176" s="31">
        <v>66</v>
      </c>
      <c r="M176" s="31">
        <v>24</v>
      </c>
      <c r="N176" s="31">
        <v>284</v>
      </c>
      <c r="O176" s="31">
        <v>145</v>
      </c>
      <c r="P176" s="37">
        <f t="shared" si="4"/>
        <v>718</v>
      </c>
      <c r="Q176" s="214"/>
      <c r="R176" s="214"/>
      <c r="S176" s="214"/>
      <c r="T176" s="214"/>
      <c r="U176" s="214"/>
      <c r="V176" s="246"/>
      <c r="W176" s="216"/>
      <c r="X176" s="237"/>
      <c r="Y176" s="264"/>
      <c r="Z176" s="233"/>
      <c r="AA176" s="295"/>
    </row>
    <row r="177" spans="1:27" ht="16.5" customHeight="1" thickBot="1">
      <c r="A177" s="202"/>
      <c r="B177" s="219"/>
      <c r="C177" s="113" t="s">
        <v>34</v>
      </c>
      <c r="D177" s="80">
        <v>0</v>
      </c>
      <c r="E177" s="50">
        <v>0</v>
      </c>
      <c r="F177" s="80">
        <v>0</v>
      </c>
      <c r="G177" s="80">
        <v>0</v>
      </c>
      <c r="H177" s="80">
        <v>0</v>
      </c>
      <c r="I177" s="50">
        <v>0</v>
      </c>
      <c r="J177" s="50">
        <v>0</v>
      </c>
      <c r="K177" s="50">
        <v>0</v>
      </c>
      <c r="L177" s="51">
        <v>0</v>
      </c>
      <c r="M177" s="51">
        <v>0</v>
      </c>
      <c r="N177" s="51">
        <v>0</v>
      </c>
      <c r="O177" s="51">
        <v>0</v>
      </c>
      <c r="P177" s="37">
        <f t="shared" si="4"/>
        <v>0</v>
      </c>
      <c r="Q177" s="224"/>
      <c r="R177" s="224"/>
      <c r="S177" s="224"/>
      <c r="T177" s="224"/>
      <c r="U177" s="224"/>
      <c r="V177" s="247"/>
      <c r="W177" s="268"/>
      <c r="X177" s="238"/>
      <c r="Y177" s="264"/>
      <c r="Z177" s="234"/>
      <c r="AA177" s="296"/>
    </row>
    <row r="178" spans="1:27" ht="16.5" customHeight="1">
      <c r="A178" s="252" t="s">
        <v>58</v>
      </c>
      <c r="B178" s="220" t="s">
        <v>59</v>
      </c>
      <c r="C178" s="112" t="s">
        <v>21</v>
      </c>
      <c r="D178" s="79">
        <v>0</v>
      </c>
      <c r="E178" s="79">
        <v>0</v>
      </c>
      <c r="F178" s="79">
        <v>4</v>
      </c>
      <c r="G178" s="46">
        <v>0</v>
      </c>
      <c r="H178" s="79">
        <v>0</v>
      </c>
      <c r="I178" s="79">
        <v>0</v>
      </c>
      <c r="J178" s="79">
        <v>0</v>
      </c>
      <c r="K178" s="47">
        <v>9</v>
      </c>
      <c r="L178" s="47">
        <v>0</v>
      </c>
      <c r="M178" s="47">
        <v>0</v>
      </c>
      <c r="N178" s="47">
        <v>0</v>
      </c>
      <c r="O178" s="48">
        <v>0</v>
      </c>
      <c r="P178" s="87">
        <f t="shared" si="4"/>
        <v>13</v>
      </c>
      <c r="Q178" s="222">
        <f>P178+P179+P180</f>
        <v>870</v>
      </c>
      <c r="R178" s="222">
        <f>SUM(Q178:Q180)</f>
        <v>870</v>
      </c>
      <c r="S178" s="222">
        <v>1034</v>
      </c>
      <c r="T178" s="222">
        <v>1189</v>
      </c>
      <c r="U178" s="222">
        <v>70</v>
      </c>
      <c r="V178" s="245">
        <v>190</v>
      </c>
      <c r="W178" s="248">
        <v>1050</v>
      </c>
      <c r="X178" s="248">
        <v>734</v>
      </c>
      <c r="Y178" s="248">
        <v>1414</v>
      </c>
      <c r="Z178" s="241">
        <v>1199</v>
      </c>
      <c r="AA178" s="294">
        <v>88</v>
      </c>
    </row>
    <row r="179" spans="1:27" ht="16.5" customHeight="1">
      <c r="A179" s="253"/>
      <c r="B179" s="218"/>
      <c r="C179" s="108" t="s">
        <v>33</v>
      </c>
      <c r="D179" s="75">
        <v>0</v>
      </c>
      <c r="E179" s="75">
        <v>34</v>
      </c>
      <c r="F179" s="75">
        <v>162</v>
      </c>
      <c r="G179" s="30">
        <v>0</v>
      </c>
      <c r="H179" s="75">
        <v>95</v>
      </c>
      <c r="I179" s="75">
        <v>5</v>
      </c>
      <c r="J179" s="30">
        <v>28</v>
      </c>
      <c r="K179" s="31">
        <v>236</v>
      </c>
      <c r="L179" s="31">
        <v>168</v>
      </c>
      <c r="M179" s="31">
        <v>0</v>
      </c>
      <c r="N179" s="31">
        <v>24</v>
      </c>
      <c r="O179" s="32">
        <v>105</v>
      </c>
      <c r="P179" s="33">
        <f t="shared" si="4"/>
        <v>857</v>
      </c>
      <c r="Q179" s="214"/>
      <c r="R179" s="214"/>
      <c r="S179" s="214"/>
      <c r="T179" s="214"/>
      <c r="U179" s="214"/>
      <c r="V179" s="246"/>
      <c r="W179" s="237"/>
      <c r="X179" s="237"/>
      <c r="Y179" s="237"/>
      <c r="Z179" s="233"/>
      <c r="AA179" s="295"/>
    </row>
    <row r="180" spans="1:27" ht="16.5" customHeight="1" thickBot="1">
      <c r="A180" s="254"/>
      <c r="B180" s="218"/>
      <c r="C180" s="109" t="s">
        <v>34</v>
      </c>
      <c r="D180" s="76">
        <v>0</v>
      </c>
      <c r="E180" s="76">
        <v>0</v>
      </c>
      <c r="F180" s="76">
        <v>0</v>
      </c>
      <c r="G180" s="34">
        <v>0</v>
      </c>
      <c r="H180" s="76">
        <v>0</v>
      </c>
      <c r="I180" s="76">
        <v>0</v>
      </c>
      <c r="J180" s="76">
        <v>0</v>
      </c>
      <c r="K180" s="50">
        <v>0</v>
      </c>
      <c r="L180" s="51">
        <v>0</v>
      </c>
      <c r="M180" s="51">
        <v>0</v>
      </c>
      <c r="N180" s="51">
        <v>0</v>
      </c>
      <c r="O180" s="51">
        <v>0</v>
      </c>
      <c r="P180" s="37">
        <f t="shared" si="4"/>
        <v>0</v>
      </c>
      <c r="Q180" s="224"/>
      <c r="R180" s="224"/>
      <c r="S180" s="224"/>
      <c r="T180" s="224"/>
      <c r="U180" s="224"/>
      <c r="V180" s="247"/>
      <c r="W180" s="238"/>
      <c r="X180" s="238"/>
      <c r="Y180" s="238"/>
      <c r="Z180" s="234"/>
      <c r="AA180" s="296"/>
    </row>
    <row r="181" spans="1:27" ht="16.5" customHeight="1">
      <c r="A181" s="206" t="s">
        <v>60</v>
      </c>
      <c r="B181" s="220" t="s">
        <v>61</v>
      </c>
      <c r="C181" s="107" t="s">
        <v>21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  <c r="I181" s="74">
        <v>0</v>
      </c>
      <c r="J181" s="74">
        <v>1</v>
      </c>
      <c r="K181" s="74">
        <v>0</v>
      </c>
      <c r="L181" s="46">
        <v>0</v>
      </c>
      <c r="M181" s="46">
        <v>0</v>
      </c>
      <c r="N181" s="46">
        <v>0</v>
      </c>
      <c r="O181" s="46">
        <v>0</v>
      </c>
      <c r="P181" s="87">
        <f t="shared" si="4"/>
        <v>1</v>
      </c>
      <c r="Q181" s="222">
        <f>P181+P182+P183</f>
        <v>251</v>
      </c>
      <c r="R181" s="222">
        <f>SUM(Q181:Q189)</f>
        <v>307</v>
      </c>
      <c r="S181" s="222">
        <v>102</v>
      </c>
      <c r="T181" s="222">
        <v>28</v>
      </c>
      <c r="U181" s="222">
        <v>30</v>
      </c>
      <c r="V181" s="222">
        <v>80</v>
      </c>
      <c r="W181" s="222">
        <v>18</v>
      </c>
      <c r="X181" s="222">
        <v>0</v>
      </c>
      <c r="Y181" s="222">
        <v>0</v>
      </c>
      <c r="Z181" s="222"/>
      <c r="AA181" s="294"/>
    </row>
    <row r="182" spans="1:27" ht="16.5" customHeight="1">
      <c r="A182" s="201"/>
      <c r="B182" s="218"/>
      <c r="C182" s="108" t="s">
        <v>33</v>
      </c>
      <c r="D182" s="75">
        <v>0</v>
      </c>
      <c r="E182" s="75">
        <v>0</v>
      </c>
      <c r="F182" s="75">
        <v>0</v>
      </c>
      <c r="G182" s="75">
        <v>0</v>
      </c>
      <c r="H182" s="75">
        <v>0</v>
      </c>
      <c r="I182" s="75">
        <v>44</v>
      </c>
      <c r="J182" s="75">
        <v>20</v>
      </c>
      <c r="K182" s="75">
        <v>20</v>
      </c>
      <c r="L182" s="30">
        <v>0</v>
      </c>
      <c r="M182" s="30">
        <v>65</v>
      </c>
      <c r="N182" s="30">
        <v>80</v>
      </c>
      <c r="O182" s="30">
        <v>21</v>
      </c>
      <c r="P182" s="33">
        <f t="shared" si="4"/>
        <v>250</v>
      </c>
      <c r="Q182" s="214"/>
      <c r="R182" s="214"/>
      <c r="S182" s="214"/>
      <c r="T182" s="214"/>
      <c r="U182" s="214"/>
      <c r="V182" s="214"/>
      <c r="W182" s="214"/>
      <c r="X182" s="214"/>
      <c r="Y182" s="214"/>
      <c r="Z182" s="214"/>
      <c r="AA182" s="295"/>
    </row>
    <row r="183" spans="1:27" ht="16.5" customHeight="1">
      <c r="A183" s="201"/>
      <c r="B183" s="221"/>
      <c r="C183" s="109" t="s">
        <v>34</v>
      </c>
      <c r="D183" s="175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  <c r="P183" s="137">
        <f t="shared" si="4"/>
        <v>0</v>
      </c>
      <c r="Q183" s="223"/>
      <c r="R183" s="214"/>
      <c r="S183" s="223"/>
      <c r="T183" s="223"/>
      <c r="U183" s="223"/>
      <c r="V183" s="223"/>
      <c r="W183" s="223"/>
      <c r="X183" s="223"/>
      <c r="Y183" s="223"/>
      <c r="Z183" s="223"/>
      <c r="AA183" s="298"/>
    </row>
    <row r="184" spans="1:27" ht="16.5" customHeight="1">
      <c r="A184" s="201"/>
      <c r="B184" s="218" t="s">
        <v>132</v>
      </c>
      <c r="C184" s="110" t="s">
        <v>21</v>
      </c>
      <c r="D184" s="79">
        <v>0</v>
      </c>
      <c r="E184" s="79">
        <v>0</v>
      </c>
      <c r="F184" s="75">
        <v>0</v>
      </c>
      <c r="G184" s="75">
        <v>0</v>
      </c>
      <c r="H184" s="75">
        <v>0</v>
      </c>
      <c r="I184" s="79">
        <v>0</v>
      </c>
      <c r="J184" s="79">
        <v>0</v>
      </c>
      <c r="K184" s="79">
        <v>0</v>
      </c>
      <c r="L184" s="46">
        <v>0</v>
      </c>
      <c r="M184" s="46">
        <v>0</v>
      </c>
      <c r="N184" s="46">
        <v>0</v>
      </c>
      <c r="O184" s="130">
        <v>0</v>
      </c>
      <c r="P184" s="49">
        <f t="shared" si="4"/>
        <v>0</v>
      </c>
      <c r="Q184" s="213">
        <f>P184+P185+P186</f>
        <v>0</v>
      </c>
      <c r="R184" s="214"/>
      <c r="S184" s="213">
        <v>0</v>
      </c>
      <c r="T184" s="213">
        <v>36</v>
      </c>
      <c r="U184" s="214">
        <v>32</v>
      </c>
      <c r="V184" s="213">
        <v>0</v>
      </c>
      <c r="W184" s="213">
        <v>0</v>
      </c>
      <c r="X184" s="213"/>
      <c r="Y184" s="213"/>
      <c r="Z184" s="213"/>
      <c r="AA184" s="124"/>
    </row>
    <row r="185" spans="1:27" ht="16.5" customHeight="1">
      <c r="A185" s="201"/>
      <c r="B185" s="218"/>
      <c r="C185" s="108" t="s">
        <v>33</v>
      </c>
      <c r="D185" s="75">
        <v>0</v>
      </c>
      <c r="E185" s="75">
        <v>0</v>
      </c>
      <c r="F185" s="75">
        <v>0</v>
      </c>
      <c r="G185" s="75">
        <v>0</v>
      </c>
      <c r="H185" s="125">
        <v>0</v>
      </c>
      <c r="I185" s="75">
        <v>0</v>
      </c>
      <c r="J185" s="75">
        <v>0</v>
      </c>
      <c r="K185" s="75">
        <v>0</v>
      </c>
      <c r="L185" s="30">
        <v>0</v>
      </c>
      <c r="M185" s="30">
        <v>0</v>
      </c>
      <c r="N185" s="30">
        <v>0</v>
      </c>
      <c r="O185" s="176">
        <v>0</v>
      </c>
      <c r="P185" s="33">
        <f t="shared" si="4"/>
        <v>0</v>
      </c>
      <c r="Q185" s="214"/>
      <c r="R185" s="214"/>
      <c r="S185" s="214"/>
      <c r="T185" s="214"/>
      <c r="U185" s="214"/>
      <c r="V185" s="214"/>
      <c r="W185" s="214"/>
      <c r="X185" s="214"/>
      <c r="Y185" s="214"/>
      <c r="Z185" s="214"/>
      <c r="AA185" s="124"/>
    </row>
    <row r="186" spans="1:27" ht="16.5" customHeight="1" thickBot="1">
      <c r="A186" s="201"/>
      <c r="B186" s="221"/>
      <c r="C186" s="109" t="s">
        <v>34</v>
      </c>
      <c r="D186" s="34">
        <v>0</v>
      </c>
      <c r="E186" s="76">
        <v>0</v>
      </c>
      <c r="F186" s="76">
        <v>0</v>
      </c>
      <c r="G186" s="76">
        <v>0</v>
      </c>
      <c r="H186" s="76">
        <v>0</v>
      </c>
      <c r="I186" s="76">
        <v>0</v>
      </c>
      <c r="J186" s="76">
        <v>0</v>
      </c>
      <c r="K186" s="76">
        <v>0</v>
      </c>
      <c r="L186" s="34">
        <v>0</v>
      </c>
      <c r="M186" s="34">
        <v>0</v>
      </c>
      <c r="N186" s="34">
        <v>0</v>
      </c>
      <c r="O186" s="177">
        <v>0</v>
      </c>
      <c r="P186" s="137">
        <f t="shared" si="4"/>
        <v>0</v>
      </c>
      <c r="Q186" s="223"/>
      <c r="R186" s="214"/>
      <c r="S186" s="223"/>
      <c r="T186" s="224"/>
      <c r="U186" s="224"/>
      <c r="V186" s="224"/>
      <c r="W186" s="224"/>
      <c r="X186" s="224"/>
      <c r="Y186" s="224"/>
      <c r="Z186" s="224"/>
      <c r="AA186" s="124"/>
    </row>
    <row r="187" spans="1:27" ht="16.5" customHeight="1">
      <c r="A187" s="201"/>
      <c r="B187" s="217" t="s">
        <v>63</v>
      </c>
      <c r="C187" s="110" t="s">
        <v>21</v>
      </c>
      <c r="D187" s="167">
        <v>0</v>
      </c>
      <c r="E187" s="168">
        <v>0</v>
      </c>
      <c r="F187" s="168">
        <v>0</v>
      </c>
      <c r="G187" s="168">
        <v>0</v>
      </c>
      <c r="H187" s="168">
        <v>0</v>
      </c>
      <c r="I187" s="168">
        <v>0</v>
      </c>
      <c r="J187" s="168">
        <v>0</v>
      </c>
      <c r="K187" s="168">
        <v>0</v>
      </c>
      <c r="L187" s="169">
        <v>0</v>
      </c>
      <c r="M187" s="169">
        <v>0</v>
      </c>
      <c r="N187" s="169">
        <v>0</v>
      </c>
      <c r="O187" s="170">
        <v>0</v>
      </c>
      <c r="P187" s="49">
        <f t="shared" si="4"/>
        <v>0</v>
      </c>
      <c r="Q187" s="214">
        <f>P187+P188+P189</f>
        <v>56</v>
      </c>
      <c r="R187" s="214"/>
      <c r="S187" s="213">
        <v>86</v>
      </c>
      <c r="T187" s="222">
        <v>0</v>
      </c>
      <c r="U187" s="222">
        <v>0</v>
      </c>
      <c r="V187" s="222">
        <v>0</v>
      </c>
      <c r="W187" s="222">
        <v>0</v>
      </c>
      <c r="X187" s="164"/>
      <c r="Y187" s="164"/>
      <c r="Z187" s="166"/>
      <c r="AA187" s="124"/>
    </row>
    <row r="188" spans="1:27" ht="16.5" customHeight="1">
      <c r="A188" s="201"/>
      <c r="B188" s="218"/>
      <c r="C188" s="108" t="s">
        <v>33</v>
      </c>
      <c r="D188" s="171">
        <v>0</v>
      </c>
      <c r="E188" s="172">
        <v>0</v>
      </c>
      <c r="F188" s="172">
        <v>0</v>
      </c>
      <c r="G188" s="172">
        <v>0</v>
      </c>
      <c r="H188" s="172">
        <v>0</v>
      </c>
      <c r="I188" s="172">
        <v>0</v>
      </c>
      <c r="J188" s="172">
        <v>0</v>
      </c>
      <c r="K188" s="172">
        <v>16</v>
      </c>
      <c r="L188" s="173">
        <v>16</v>
      </c>
      <c r="M188" s="173">
        <v>0</v>
      </c>
      <c r="N188" s="173">
        <v>24</v>
      </c>
      <c r="O188" s="174">
        <v>0</v>
      </c>
      <c r="P188" s="33">
        <f t="shared" si="4"/>
        <v>56</v>
      </c>
      <c r="Q188" s="214"/>
      <c r="R188" s="214"/>
      <c r="S188" s="214"/>
      <c r="T188" s="214"/>
      <c r="U188" s="214"/>
      <c r="V188" s="214"/>
      <c r="W188" s="214"/>
      <c r="X188" s="164"/>
      <c r="Y188" s="164"/>
      <c r="Z188" s="166"/>
      <c r="AA188" s="124"/>
    </row>
    <row r="189" spans="1:27" ht="16.5" customHeight="1" thickBot="1">
      <c r="A189" s="202"/>
      <c r="B189" s="221"/>
      <c r="C189" s="113" t="s">
        <v>34</v>
      </c>
      <c r="D189" s="125">
        <v>0</v>
      </c>
      <c r="E189" s="125">
        <v>0</v>
      </c>
      <c r="F189" s="79">
        <v>0</v>
      </c>
      <c r="G189" s="79">
        <v>0</v>
      </c>
      <c r="H189" s="79">
        <v>0</v>
      </c>
      <c r="I189" s="125">
        <v>0</v>
      </c>
      <c r="J189" s="125">
        <v>0</v>
      </c>
      <c r="K189" s="125">
        <v>0</v>
      </c>
      <c r="L189" s="156">
        <v>0</v>
      </c>
      <c r="M189" s="156">
        <v>0</v>
      </c>
      <c r="N189" s="156">
        <v>0</v>
      </c>
      <c r="O189" s="178">
        <v>0</v>
      </c>
      <c r="P189" s="33">
        <f t="shared" si="4"/>
        <v>0</v>
      </c>
      <c r="Q189" s="214"/>
      <c r="R189" s="224"/>
      <c r="S189" s="214"/>
      <c r="T189" s="224"/>
      <c r="U189" s="224"/>
      <c r="V189" s="224"/>
      <c r="W189" s="224"/>
      <c r="X189" s="164"/>
      <c r="Y189" s="164"/>
      <c r="Z189" s="166"/>
      <c r="AA189" s="124"/>
    </row>
    <row r="190" spans="1:27" ht="16.5" customHeight="1">
      <c r="A190" s="206" t="s">
        <v>67</v>
      </c>
      <c r="B190" s="220" t="s">
        <v>68</v>
      </c>
      <c r="C190" s="107" t="s">
        <v>21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  <c r="I190" s="74">
        <v>0</v>
      </c>
      <c r="J190" s="127">
        <v>0</v>
      </c>
      <c r="K190" s="26">
        <v>20</v>
      </c>
      <c r="L190" s="26">
        <v>0</v>
      </c>
      <c r="M190" s="26">
        <v>9</v>
      </c>
      <c r="N190" s="26">
        <v>0</v>
      </c>
      <c r="O190" s="26">
        <v>0</v>
      </c>
      <c r="P190" s="87">
        <f t="shared" si="4"/>
        <v>29</v>
      </c>
      <c r="Q190" s="222">
        <f>P190+P191+P192</f>
        <v>1440</v>
      </c>
      <c r="R190" s="222">
        <f>SUM(Q190:Q195)</f>
        <v>1848</v>
      </c>
      <c r="S190" s="222">
        <v>972</v>
      </c>
      <c r="T190" s="222">
        <v>148</v>
      </c>
      <c r="U190" s="222">
        <v>100</v>
      </c>
      <c r="V190" s="245">
        <v>308</v>
      </c>
      <c r="W190" s="248">
        <v>288</v>
      </c>
      <c r="X190" s="248">
        <v>869</v>
      </c>
      <c r="Y190" s="248">
        <v>292</v>
      </c>
      <c r="Z190" s="241">
        <v>0</v>
      </c>
      <c r="AA190" s="294">
        <v>250</v>
      </c>
    </row>
    <row r="191" spans="1:27" ht="16.5" customHeight="1">
      <c r="A191" s="201"/>
      <c r="B191" s="218"/>
      <c r="C191" s="108" t="s">
        <v>33</v>
      </c>
      <c r="D191" s="75">
        <v>21</v>
      </c>
      <c r="E191" s="75">
        <v>0</v>
      </c>
      <c r="F191" s="75">
        <v>0</v>
      </c>
      <c r="G191" s="75">
        <v>0</v>
      </c>
      <c r="H191" s="75">
        <v>0</v>
      </c>
      <c r="I191" s="75">
        <v>0</v>
      </c>
      <c r="J191" s="126">
        <v>257</v>
      </c>
      <c r="K191" s="30">
        <v>668</v>
      </c>
      <c r="L191" s="30">
        <v>12</v>
      </c>
      <c r="M191" s="30">
        <v>418</v>
      </c>
      <c r="N191" s="30">
        <v>27</v>
      </c>
      <c r="O191" s="32">
        <v>8</v>
      </c>
      <c r="P191" s="37">
        <f t="shared" si="4"/>
        <v>1411</v>
      </c>
      <c r="Q191" s="214"/>
      <c r="R191" s="214"/>
      <c r="S191" s="214"/>
      <c r="T191" s="214"/>
      <c r="U191" s="214"/>
      <c r="V191" s="246"/>
      <c r="W191" s="237"/>
      <c r="X191" s="237"/>
      <c r="Y191" s="237"/>
      <c r="Z191" s="233"/>
      <c r="AA191" s="295"/>
    </row>
    <row r="192" spans="1:27" ht="16.5" customHeight="1">
      <c r="A192" s="201"/>
      <c r="B192" s="221"/>
      <c r="C192" s="109" t="s">
        <v>34</v>
      </c>
      <c r="D192" s="78">
        <v>0</v>
      </c>
      <c r="E192" s="78">
        <v>0</v>
      </c>
      <c r="F192" s="78">
        <v>0</v>
      </c>
      <c r="G192" s="78">
        <v>0</v>
      </c>
      <c r="H192" s="78">
        <v>0</v>
      </c>
      <c r="I192" s="78">
        <v>0</v>
      </c>
      <c r="J192" s="78">
        <v>0</v>
      </c>
      <c r="K192" s="42">
        <v>0</v>
      </c>
      <c r="L192" s="42">
        <v>0</v>
      </c>
      <c r="M192" s="42">
        <v>0</v>
      </c>
      <c r="N192" s="42">
        <v>0</v>
      </c>
      <c r="O192" s="42">
        <v>0</v>
      </c>
      <c r="P192" s="37">
        <f t="shared" si="4"/>
        <v>0</v>
      </c>
      <c r="Q192" s="223"/>
      <c r="R192" s="214"/>
      <c r="S192" s="223"/>
      <c r="T192" s="223"/>
      <c r="U192" s="223"/>
      <c r="V192" s="261"/>
      <c r="W192" s="256"/>
      <c r="X192" s="256"/>
      <c r="Y192" s="256"/>
      <c r="Z192" s="235"/>
      <c r="AA192" s="298"/>
    </row>
    <row r="193" spans="1:27" ht="16.5" customHeight="1">
      <c r="A193" s="201"/>
      <c r="B193" s="217" t="s">
        <v>69</v>
      </c>
      <c r="C193" s="110" t="s">
        <v>21</v>
      </c>
      <c r="D193" s="79">
        <v>0</v>
      </c>
      <c r="E193" s="79">
        <v>0</v>
      </c>
      <c r="F193" s="79">
        <v>0</v>
      </c>
      <c r="G193" s="79">
        <v>0</v>
      </c>
      <c r="H193" s="79">
        <v>0</v>
      </c>
      <c r="I193" s="79">
        <v>0</v>
      </c>
      <c r="J193" s="79">
        <v>0</v>
      </c>
      <c r="K193" s="79">
        <v>0</v>
      </c>
      <c r="L193" s="79">
        <v>0</v>
      </c>
      <c r="M193" s="79">
        <v>0</v>
      </c>
      <c r="N193" s="79">
        <v>0</v>
      </c>
      <c r="O193" s="79">
        <v>0</v>
      </c>
      <c r="P193" s="136">
        <f t="shared" si="4"/>
        <v>0</v>
      </c>
      <c r="Q193" s="213">
        <f>P193+P194+P195</f>
        <v>408</v>
      </c>
      <c r="R193" s="214"/>
      <c r="S193" s="214">
        <v>352</v>
      </c>
      <c r="T193" s="213">
        <v>247</v>
      </c>
      <c r="U193" s="214">
        <v>20</v>
      </c>
      <c r="V193" s="255">
        <v>351</v>
      </c>
      <c r="W193" s="236">
        <v>0</v>
      </c>
      <c r="X193" s="236">
        <v>1404</v>
      </c>
      <c r="Y193" s="264">
        <v>737</v>
      </c>
      <c r="Z193" s="232">
        <v>254</v>
      </c>
      <c r="AA193" s="297">
        <v>111</v>
      </c>
    </row>
    <row r="194" spans="1:27" ht="16.5" customHeight="1">
      <c r="A194" s="201"/>
      <c r="B194" s="218"/>
      <c r="C194" s="108" t="s">
        <v>33</v>
      </c>
      <c r="D194" s="75">
        <v>0</v>
      </c>
      <c r="E194" s="75">
        <v>0</v>
      </c>
      <c r="F194" s="75">
        <v>0</v>
      </c>
      <c r="G194" s="75">
        <v>0</v>
      </c>
      <c r="H194" s="75">
        <v>0</v>
      </c>
      <c r="I194" s="75">
        <v>0</v>
      </c>
      <c r="J194" s="75">
        <v>120</v>
      </c>
      <c r="K194" s="75">
        <v>0</v>
      </c>
      <c r="L194" s="75">
        <v>0</v>
      </c>
      <c r="M194" s="75">
        <v>0</v>
      </c>
      <c r="N194" s="75">
        <v>284</v>
      </c>
      <c r="O194" s="75">
        <v>4</v>
      </c>
      <c r="P194" s="33">
        <f t="shared" si="4"/>
        <v>408</v>
      </c>
      <c r="Q194" s="214"/>
      <c r="R194" s="214"/>
      <c r="S194" s="214"/>
      <c r="T194" s="214"/>
      <c r="U194" s="214"/>
      <c r="V194" s="246"/>
      <c r="W194" s="237"/>
      <c r="X194" s="237"/>
      <c r="Y194" s="264"/>
      <c r="Z194" s="233"/>
      <c r="AA194" s="295"/>
    </row>
    <row r="195" spans="1:27" ht="16.5" customHeight="1" thickBot="1">
      <c r="A195" s="202"/>
      <c r="B195" s="219"/>
      <c r="C195" s="113" t="s">
        <v>34</v>
      </c>
      <c r="D195" s="80">
        <v>0</v>
      </c>
      <c r="E195" s="80">
        <v>0</v>
      </c>
      <c r="F195" s="80">
        <v>0</v>
      </c>
      <c r="G195" s="80">
        <v>0</v>
      </c>
      <c r="H195" s="80">
        <v>0</v>
      </c>
      <c r="I195" s="80">
        <v>0</v>
      </c>
      <c r="J195" s="80">
        <v>0</v>
      </c>
      <c r="K195" s="80">
        <v>0</v>
      </c>
      <c r="L195" s="50">
        <v>0</v>
      </c>
      <c r="M195" s="51">
        <v>0</v>
      </c>
      <c r="N195" s="51">
        <v>0</v>
      </c>
      <c r="O195" s="51">
        <v>0</v>
      </c>
      <c r="P195" s="37">
        <f t="shared" si="4"/>
        <v>0</v>
      </c>
      <c r="Q195" s="224"/>
      <c r="R195" s="224"/>
      <c r="S195" s="224"/>
      <c r="T195" s="224"/>
      <c r="U195" s="224"/>
      <c r="V195" s="247"/>
      <c r="W195" s="238"/>
      <c r="X195" s="238"/>
      <c r="Y195" s="264"/>
      <c r="Z195" s="234"/>
      <c r="AA195" s="296"/>
    </row>
    <row r="196" spans="1:27" ht="16.5" customHeight="1">
      <c r="A196" s="206" t="s">
        <v>70</v>
      </c>
      <c r="B196" s="220" t="s">
        <v>71</v>
      </c>
      <c r="C196" s="107" t="s">
        <v>21</v>
      </c>
      <c r="D196" s="74">
        <v>0</v>
      </c>
      <c r="E196" s="74">
        <v>0</v>
      </c>
      <c r="F196" s="74">
        <v>0</v>
      </c>
      <c r="G196" s="74">
        <v>0</v>
      </c>
      <c r="H196" s="74">
        <v>0</v>
      </c>
      <c r="I196" s="74">
        <v>0</v>
      </c>
      <c r="J196" s="74">
        <v>0</v>
      </c>
      <c r="K196" s="26">
        <v>7</v>
      </c>
      <c r="L196" s="26">
        <v>0</v>
      </c>
      <c r="M196" s="27">
        <v>0</v>
      </c>
      <c r="N196" s="27">
        <v>0</v>
      </c>
      <c r="O196" s="27">
        <v>0</v>
      </c>
      <c r="P196" s="87">
        <f t="shared" si="4"/>
        <v>7</v>
      </c>
      <c r="Q196" s="222">
        <f>P196+P197+P198</f>
        <v>526</v>
      </c>
      <c r="R196" s="222">
        <f>SUM(Q196:Q204)</f>
        <v>1261</v>
      </c>
      <c r="S196" s="222">
        <v>125</v>
      </c>
      <c r="T196" s="222">
        <v>1083</v>
      </c>
      <c r="U196" s="222">
        <v>541</v>
      </c>
      <c r="V196" s="245">
        <v>65</v>
      </c>
      <c r="W196" s="248">
        <v>233</v>
      </c>
      <c r="X196" s="248">
        <v>534</v>
      </c>
      <c r="Y196" s="248">
        <v>307</v>
      </c>
      <c r="Z196" s="241">
        <v>1276</v>
      </c>
      <c r="AA196" s="294">
        <v>69</v>
      </c>
    </row>
    <row r="197" spans="1:27" ht="16.5" customHeight="1">
      <c r="A197" s="201"/>
      <c r="B197" s="218"/>
      <c r="C197" s="108" t="s">
        <v>33</v>
      </c>
      <c r="D197" s="75">
        <v>0</v>
      </c>
      <c r="E197" s="75">
        <v>0</v>
      </c>
      <c r="F197" s="75">
        <v>0</v>
      </c>
      <c r="G197" s="75">
        <v>0</v>
      </c>
      <c r="H197" s="75">
        <v>0</v>
      </c>
      <c r="I197" s="75">
        <v>24</v>
      </c>
      <c r="J197" s="75">
        <v>44</v>
      </c>
      <c r="K197" s="30">
        <v>398</v>
      </c>
      <c r="L197" s="30">
        <v>40</v>
      </c>
      <c r="M197" s="31">
        <v>0</v>
      </c>
      <c r="N197" s="31">
        <v>13</v>
      </c>
      <c r="O197" s="31">
        <v>0</v>
      </c>
      <c r="P197" s="37">
        <f t="shared" si="4"/>
        <v>519</v>
      </c>
      <c r="Q197" s="214"/>
      <c r="R197" s="214"/>
      <c r="S197" s="214"/>
      <c r="T197" s="214"/>
      <c r="U197" s="214"/>
      <c r="V197" s="246"/>
      <c r="W197" s="237"/>
      <c r="X197" s="237"/>
      <c r="Y197" s="237"/>
      <c r="Z197" s="233"/>
      <c r="AA197" s="295"/>
    </row>
    <row r="198" spans="1:27" ht="16.5" customHeight="1">
      <c r="A198" s="201"/>
      <c r="B198" s="221"/>
      <c r="C198" s="109" t="s">
        <v>34</v>
      </c>
      <c r="D198" s="78">
        <v>0</v>
      </c>
      <c r="E198" s="76">
        <v>0</v>
      </c>
      <c r="F198" s="78">
        <v>0</v>
      </c>
      <c r="G198" s="78">
        <v>0</v>
      </c>
      <c r="H198" s="76">
        <v>0</v>
      </c>
      <c r="I198" s="76">
        <v>0</v>
      </c>
      <c r="J198" s="76">
        <v>0</v>
      </c>
      <c r="K198" s="43">
        <v>0</v>
      </c>
      <c r="L198" s="43">
        <v>0</v>
      </c>
      <c r="M198" s="43">
        <v>0</v>
      </c>
      <c r="N198" s="43">
        <v>0</v>
      </c>
      <c r="O198" s="43">
        <v>0</v>
      </c>
      <c r="P198" s="37">
        <f t="shared" si="4"/>
        <v>0</v>
      </c>
      <c r="Q198" s="223"/>
      <c r="R198" s="214"/>
      <c r="S198" s="223"/>
      <c r="T198" s="223"/>
      <c r="U198" s="223"/>
      <c r="V198" s="261"/>
      <c r="W198" s="256"/>
      <c r="X198" s="256"/>
      <c r="Y198" s="256"/>
      <c r="Z198" s="235"/>
      <c r="AA198" s="298"/>
    </row>
    <row r="199" spans="1:27" ht="16.5" customHeight="1">
      <c r="A199" s="201"/>
      <c r="B199" s="217" t="s">
        <v>72</v>
      </c>
      <c r="C199" s="110" t="s">
        <v>21</v>
      </c>
      <c r="D199" s="79">
        <v>0</v>
      </c>
      <c r="E199" s="38">
        <v>0</v>
      </c>
      <c r="F199" s="79">
        <v>0</v>
      </c>
      <c r="G199" s="79">
        <v>0</v>
      </c>
      <c r="H199" s="38">
        <v>0</v>
      </c>
      <c r="I199" s="38">
        <v>0</v>
      </c>
      <c r="J199" s="38">
        <v>0</v>
      </c>
      <c r="K199" s="38">
        <v>0</v>
      </c>
      <c r="L199" s="38">
        <v>0</v>
      </c>
      <c r="M199" s="38">
        <v>0</v>
      </c>
      <c r="N199" s="38">
        <v>0</v>
      </c>
      <c r="O199" s="38">
        <v>0</v>
      </c>
      <c r="P199" s="136">
        <f t="shared" si="4"/>
        <v>0</v>
      </c>
      <c r="Q199" s="213">
        <f>P199+P200+P201</f>
        <v>0</v>
      </c>
      <c r="R199" s="214"/>
      <c r="S199" s="213">
        <v>23</v>
      </c>
      <c r="T199" s="213">
        <v>0</v>
      </c>
      <c r="U199" s="213">
        <v>984</v>
      </c>
      <c r="V199" s="255">
        <v>176</v>
      </c>
      <c r="W199" s="236">
        <v>12</v>
      </c>
      <c r="X199" s="236">
        <v>497</v>
      </c>
      <c r="Y199" s="264">
        <v>374</v>
      </c>
      <c r="Z199" s="232">
        <v>352</v>
      </c>
      <c r="AA199" s="297">
        <v>54</v>
      </c>
    </row>
    <row r="200" spans="1:27" s="3" customFormat="1" ht="16.5" customHeight="1">
      <c r="A200" s="201"/>
      <c r="B200" s="218"/>
      <c r="C200" s="108" t="s">
        <v>33</v>
      </c>
      <c r="D200" s="75">
        <v>0</v>
      </c>
      <c r="E200" s="30">
        <v>0</v>
      </c>
      <c r="F200" s="75">
        <v>0</v>
      </c>
      <c r="G200" s="75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7">
        <f t="shared" si="4"/>
        <v>0</v>
      </c>
      <c r="Q200" s="214"/>
      <c r="R200" s="214"/>
      <c r="S200" s="214"/>
      <c r="T200" s="214"/>
      <c r="U200" s="214"/>
      <c r="V200" s="246"/>
      <c r="W200" s="237"/>
      <c r="X200" s="237"/>
      <c r="Y200" s="264"/>
      <c r="Z200" s="233"/>
      <c r="AA200" s="295"/>
    </row>
    <row r="201" spans="1:27" ht="16.5" customHeight="1">
      <c r="A201" s="201"/>
      <c r="B201" s="221"/>
      <c r="C201" s="109" t="s">
        <v>34</v>
      </c>
      <c r="D201" s="78">
        <v>0</v>
      </c>
      <c r="E201" s="42">
        <v>0</v>
      </c>
      <c r="F201" s="78">
        <v>0</v>
      </c>
      <c r="G201" s="78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  <c r="P201" s="37">
        <f t="shared" si="4"/>
        <v>0</v>
      </c>
      <c r="Q201" s="223"/>
      <c r="R201" s="214"/>
      <c r="S201" s="223"/>
      <c r="T201" s="223"/>
      <c r="U201" s="223"/>
      <c r="V201" s="261"/>
      <c r="W201" s="256"/>
      <c r="X201" s="256"/>
      <c r="Y201" s="264"/>
      <c r="Z201" s="235"/>
      <c r="AA201" s="298"/>
    </row>
    <row r="202" spans="1:27" ht="16.5" customHeight="1">
      <c r="A202" s="201"/>
      <c r="B202" s="217" t="s">
        <v>73</v>
      </c>
      <c r="C202" s="110" t="s">
        <v>21</v>
      </c>
      <c r="D202" s="79">
        <v>0</v>
      </c>
      <c r="E202" s="79">
        <v>0</v>
      </c>
      <c r="F202" s="79">
        <v>0</v>
      </c>
      <c r="G202" s="79">
        <v>0</v>
      </c>
      <c r="H202" s="79">
        <v>0</v>
      </c>
      <c r="I202" s="79">
        <v>0</v>
      </c>
      <c r="J202" s="79">
        <v>0</v>
      </c>
      <c r="K202" s="79">
        <v>0</v>
      </c>
      <c r="L202" s="79">
        <v>0</v>
      </c>
      <c r="M202" s="79">
        <v>0</v>
      </c>
      <c r="N202" s="79">
        <v>0</v>
      </c>
      <c r="O202" s="79">
        <v>10</v>
      </c>
      <c r="P202" s="136">
        <f t="shared" si="4"/>
        <v>10</v>
      </c>
      <c r="Q202" s="213">
        <f>P202+P203+P204</f>
        <v>735</v>
      </c>
      <c r="R202" s="214"/>
      <c r="S202" s="214">
        <v>269</v>
      </c>
      <c r="T202" s="213">
        <v>1112</v>
      </c>
      <c r="U202" s="214">
        <v>3448</v>
      </c>
      <c r="V202" s="255">
        <v>39</v>
      </c>
      <c r="W202" s="236">
        <v>1072</v>
      </c>
      <c r="X202" s="236">
        <v>485</v>
      </c>
      <c r="Y202" s="264">
        <v>1740</v>
      </c>
      <c r="Z202" s="232">
        <v>199</v>
      </c>
      <c r="AA202" s="297">
        <v>267</v>
      </c>
    </row>
    <row r="203" spans="1:27" ht="16.5" customHeight="1">
      <c r="A203" s="201"/>
      <c r="B203" s="218"/>
      <c r="C203" s="108" t="s">
        <v>33</v>
      </c>
      <c r="D203" s="75">
        <v>0</v>
      </c>
      <c r="E203" s="75">
        <v>3</v>
      </c>
      <c r="F203" s="75">
        <v>0</v>
      </c>
      <c r="G203" s="75">
        <v>292</v>
      </c>
      <c r="H203" s="75">
        <v>0</v>
      </c>
      <c r="I203" s="75">
        <v>0</v>
      </c>
      <c r="J203" s="75">
        <v>0</v>
      </c>
      <c r="K203" s="75">
        <v>0</v>
      </c>
      <c r="L203" s="75">
        <v>68</v>
      </c>
      <c r="M203" s="75">
        <v>0</v>
      </c>
      <c r="N203" s="75">
        <v>72</v>
      </c>
      <c r="O203" s="32">
        <v>290</v>
      </c>
      <c r="P203" s="33">
        <f t="shared" si="4"/>
        <v>725</v>
      </c>
      <c r="Q203" s="214"/>
      <c r="R203" s="214"/>
      <c r="S203" s="214"/>
      <c r="T203" s="214"/>
      <c r="U203" s="214"/>
      <c r="V203" s="246"/>
      <c r="W203" s="237"/>
      <c r="X203" s="237"/>
      <c r="Y203" s="264"/>
      <c r="Z203" s="233"/>
      <c r="AA203" s="295"/>
    </row>
    <row r="204" spans="1:27" ht="16.5" customHeight="1" thickBot="1">
      <c r="A204" s="202"/>
      <c r="B204" s="219"/>
      <c r="C204" s="113" t="s">
        <v>34</v>
      </c>
      <c r="D204" s="80">
        <v>0</v>
      </c>
      <c r="E204" s="80">
        <v>0</v>
      </c>
      <c r="F204" s="80">
        <v>0</v>
      </c>
      <c r="G204" s="80">
        <v>0</v>
      </c>
      <c r="H204" s="80">
        <v>0</v>
      </c>
      <c r="I204" s="80">
        <v>0</v>
      </c>
      <c r="J204" s="80">
        <v>0</v>
      </c>
      <c r="K204" s="80">
        <v>0</v>
      </c>
      <c r="L204" s="80">
        <v>0</v>
      </c>
      <c r="M204" s="80">
        <v>0</v>
      </c>
      <c r="N204" s="80">
        <v>0</v>
      </c>
      <c r="O204" s="52">
        <v>0</v>
      </c>
      <c r="P204" s="89">
        <f t="shared" si="4"/>
        <v>0</v>
      </c>
      <c r="Q204" s="224"/>
      <c r="R204" s="224"/>
      <c r="S204" s="224"/>
      <c r="T204" s="224"/>
      <c r="U204" s="224"/>
      <c r="V204" s="247"/>
      <c r="W204" s="238"/>
      <c r="X204" s="238"/>
      <c r="Y204" s="264"/>
      <c r="Z204" s="234"/>
      <c r="AA204" s="296"/>
    </row>
    <row r="205" spans="1:27" ht="16.5" customHeight="1">
      <c r="A205" s="252" t="s">
        <v>74</v>
      </c>
      <c r="B205" s="220" t="s">
        <v>75</v>
      </c>
      <c r="C205" s="107" t="s">
        <v>21</v>
      </c>
      <c r="D205" s="74">
        <v>0</v>
      </c>
      <c r="E205" s="26">
        <v>7</v>
      </c>
      <c r="F205" s="74">
        <v>0</v>
      </c>
      <c r="G205" s="74">
        <v>0</v>
      </c>
      <c r="H205" s="26">
        <v>0</v>
      </c>
      <c r="I205" s="26">
        <v>0</v>
      </c>
      <c r="J205" s="26">
        <v>0</v>
      </c>
      <c r="K205" s="26">
        <v>7</v>
      </c>
      <c r="L205" s="26">
        <v>33</v>
      </c>
      <c r="M205" s="26">
        <v>4</v>
      </c>
      <c r="N205" s="26">
        <v>0</v>
      </c>
      <c r="O205" s="62">
        <v>0</v>
      </c>
      <c r="P205" s="87">
        <f t="shared" si="4"/>
        <v>51</v>
      </c>
      <c r="Q205" s="222">
        <f>P205+P206+P207</f>
        <v>1290</v>
      </c>
      <c r="R205" s="222">
        <f>SUM(Q205:Q207)</f>
        <v>1290</v>
      </c>
      <c r="S205" s="222">
        <v>1597</v>
      </c>
      <c r="T205" s="222">
        <v>2090</v>
      </c>
      <c r="U205" s="222">
        <v>984</v>
      </c>
      <c r="V205" s="245">
        <v>551</v>
      </c>
      <c r="W205" s="248">
        <v>21</v>
      </c>
      <c r="X205" s="210">
        <v>600</v>
      </c>
      <c r="Y205" s="210">
        <v>0</v>
      </c>
      <c r="Z205" s="241">
        <v>62</v>
      </c>
      <c r="AA205" s="294">
        <v>0</v>
      </c>
    </row>
    <row r="206" spans="1:27" ht="16.5" customHeight="1">
      <c r="A206" s="253"/>
      <c r="B206" s="218"/>
      <c r="C206" s="108" t="s">
        <v>33</v>
      </c>
      <c r="D206" s="75">
        <v>0</v>
      </c>
      <c r="E206" s="30">
        <v>171</v>
      </c>
      <c r="F206" s="75">
        <v>21</v>
      </c>
      <c r="G206" s="75">
        <v>0</v>
      </c>
      <c r="H206" s="30">
        <v>0</v>
      </c>
      <c r="I206" s="30">
        <v>0</v>
      </c>
      <c r="J206" s="30">
        <v>0</v>
      </c>
      <c r="K206" s="30">
        <v>175</v>
      </c>
      <c r="L206" s="30">
        <v>555</v>
      </c>
      <c r="M206" s="30">
        <v>256</v>
      </c>
      <c r="N206" s="30">
        <v>0</v>
      </c>
      <c r="O206" s="32">
        <v>61</v>
      </c>
      <c r="P206" s="37">
        <f t="shared" si="4"/>
        <v>1239</v>
      </c>
      <c r="Q206" s="214"/>
      <c r="R206" s="214"/>
      <c r="S206" s="214"/>
      <c r="T206" s="214"/>
      <c r="U206" s="214"/>
      <c r="V206" s="246"/>
      <c r="W206" s="237"/>
      <c r="X206" s="211"/>
      <c r="Y206" s="211"/>
      <c r="Z206" s="233"/>
      <c r="AA206" s="295"/>
    </row>
    <row r="207" spans="1:27" ht="16.5" customHeight="1" thickBot="1">
      <c r="A207" s="254"/>
      <c r="B207" s="219"/>
      <c r="C207" s="113" t="s">
        <v>34</v>
      </c>
      <c r="D207" s="80">
        <v>0</v>
      </c>
      <c r="E207" s="50">
        <v>0</v>
      </c>
      <c r="F207" s="80">
        <v>0</v>
      </c>
      <c r="G207" s="80">
        <v>0</v>
      </c>
      <c r="H207" s="50">
        <v>0</v>
      </c>
      <c r="I207" s="50">
        <v>0</v>
      </c>
      <c r="J207" s="50">
        <v>0</v>
      </c>
      <c r="K207" s="50">
        <v>0</v>
      </c>
      <c r="L207" s="50">
        <v>0</v>
      </c>
      <c r="M207" s="50">
        <v>0</v>
      </c>
      <c r="N207" s="50">
        <v>0</v>
      </c>
      <c r="O207" s="52">
        <v>0</v>
      </c>
      <c r="P207" s="33">
        <f t="shared" si="4"/>
        <v>0</v>
      </c>
      <c r="Q207" s="224"/>
      <c r="R207" s="224"/>
      <c r="S207" s="224"/>
      <c r="T207" s="224"/>
      <c r="U207" s="224"/>
      <c r="V207" s="247"/>
      <c r="W207" s="238"/>
      <c r="X207" s="249"/>
      <c r="Y207" s="249"/>
      <c r="Z207" s="234"/>
      <c r="AA207" s="296"/>
    </row>
    <row r="208" spans="1:27" ht="17.25" thickBot="1">
      <c r="A208" s="242" t="s">
        <v>102</v>
      </c>
      <c r="B208" s="243"/>
      <c r="C208" s="244"/>
      <c r="D208" s="65">
        <f aca="true" t="shared" si="5" ref="D208:O208">SUM(D121:D207)</f>
        <v>112</v>
      </c>
      <c r="E208" s="81">
        <f t="shared" si="5"/>
        <v>366</v>
      </c>
      <c r="F208" s="187">
        <f t="shared" si="5"/>
        <v>356</v>
      </c>
      <c r="G208" s="81">
        <f t="shared" si="5"/>
        <v>404</v>
      </c>
      <c r="H208" s="82">
        <f t="shared" si="5"/>
        <v>360</v>
      </c>
      <c r="I208" s="81">
        <f t="shared" si="5"/>
        <v>423</v>
      </c>
      <c r="J208" s="81">
        <f t="shared" si="5"/>
        <v>502</v>
      </c>
      <c r="K208" s="81">
        <f t="shared" si="5"/>
        <v>1700</v>
      </c>
      <c r="L208" s="81">
        <f t="shared" si="5"/>
        <v>1176</v>
      </c>
      <c r="M208" s="81">
        <f t="shared" si="5"/>
        <v>1541</v>
      </c>
      <c r="N208" s="81">
        <f t="shared" si="5"/>
        <v>1201</v>
      </c>
      <c r="O208" s="83">
        <f t="shared" si="5"/>
        <v>872</v>
      </c>
      <c r="P208" s="70">
        <f>SUM(D208:O208)</f>
        <v>9013</v>
      </c>
      <c r="Q208" s="71">
        <f>SUM(Q121:Q207)</f>
        <v>9013</v>
      </c>
      <c r="R208" s="84">
        <f>SUM(R121:R207)</f>
        <v>9013</v>
      </c>
      <c r="S208" s="71">
        <v>8396</v>
      </c>
      <c r="T208" s="84">
        <v>7638</v>
      </c>
      <c r="U208" s="84">
        <v>3448</v>
      </c>
      <c r="V208" s="147">
        <v>3669</v>
      </c>
      <c r="W208" s="150">
        <v>3997</v>
      </c>
      <c r="X208" s="147">
        <f>SUM(X121:X207)</f>
        <v>7131</v>
      </c>
      <c r="Y208" s="132">
        <f>SUM(Y121:Y207)</f>
        <v>5729</v>
      </c>
      <c r="Z208" s="72">
        <f>SUM(Z121:Z207)</f>
        <v>3450</v>
      </c>
      <c r="AA208" s="72">
        <f>SUM(AA121:AA207)</f>
        <v>905</v>
      </c>
    </row>
    <row r="209" spans="1:27" ht="16.5">
      <c r="A209" s="12"/>
      <c r="B209" s="12"/>
      <c r="C209" s="5"/>
      <c r="D209" s="18"/>
      <c r="K209" s="1"/>
      <c r="L209" s="1"/>
      <c r="M209" s="19"/>
      <c r="N209" s="1"/>
      <c r="O209" s="1"/>
      <c r="P209" s="1"/>
      <c r="Q209" s="1"/>
      <c r="R209" s="1"/>
      <c r="S209" s="1"/>
      <c r="T209" s="1"/>
      <c r="U209" s="1"/>
      <c r="Y209" s="22"/>
      <c r="Z209" s="13"/>
      <c r="AA209" s="13"/>
    </row>
    <row r="210" spans="11:26" ht="16.5">
      <c r="K210" s="1"/>
      <c r="N210" s="1"/>
      <c r="O210" s="1"/>
      <c r="P210" s="1"/>
      <c r="Q210" s="1"/>
      <c r="R210" s="1"/>
      <c r="S210" s="1"/>
      <c r="T210" s="1"/>
      <c r="U210" s="1"/>
      <c r="Z210" s="24"/>
    </row>
  </sheetData>
  <sheetProtection/>
  <mergeCells count="716">
    <mergeCell ref="W133:W135"/>
    <mergeCell ref="U130:U132"/>
    <mergeCell ref="W130:W132"/>
    <mergeCell ref="AA133:AA135"/>
    <mergeCell ref="Y133:Y135"/>
    <mergeCell ref="Z133:Z135"/>
    <mergeCell ref="U133:U135"/>
    <mergeCell ref="X127:X129"/>
    <mergeCell ref="Y127:Y129"/>
    <mergeCell ref="X130:X132"/>
    <mergeCell ref="Y130:Y132"/>
    <mergeCell ref="Z127:Z129"/>
    <mergeCell ref="AA127:AA129"/>
    <mergeCell ref="Z130:Z132"/>
    <mergeCell ref="AA130:AA132"/>
    <mergeCell ref="A127:A135"/>
    <mergeCell ref="B127:B129"/>
    <mergeCell ref="Q127:Q129"/>
    <mergeCell ref="R127:R135"/>
    <mergeCell ref="B133:B135"/>
    <mergeCell ref="Q133:Q135"/>
    <mergeCell ref="T127:T129"/>
    <mergeCell ref="B130:B132"/>
    <mergeCell ref="Q130:Q132"/>
    <mergeCell ref="S130:S132"/>
    <mergeCell ref="T130:T132"/>
    <mergeCell ref="AA163:AA165"/>
    <mergeCell ref="V163:V165"/>
    <mergeCell ref="V160:V162"/>
    <mergeCell ref="W163:W165"/>
    <mergeCell ref="W160:W162"/>
    <mergeCell ref="X160:X162"/>
    <mergeCell ref="Y160:Y162"/>
    <mergeCell ref="Z160:Z162"/>
    <mergeCell ref="AA160:AA162"/>
    <mergeCell ref="X163:X165"/>
    <mergeCell ref="T163:T165"/>
    <mergeCell ref="Z163:Z165"/>
    <mergeCell ref="Y163:Y165"/>
    <mergeCell ref="U163:U165"/>
    <mergeCell ref="AA157:AA159"/>
    <mergeCell ref="V157:V159"/>
    <mergeCell ref="S157:S159"/>
    <mergeCell ref="T157:T159"/>
    <mergeCell ref="Z157:Z159"/>
    <mergeCell ref="U157:U159"/>
    <mergeCell ref="W157:W159"/>
    <mergeCell ref="X157:X159"/>
    <mergeCell ref="A157:A165"/>
    <mergeCell ref="B157:B159"/>
    <mergeCell ref="Q157:Q159"/>
    <mergeCell ref="R157:R165"/>
    <mergeCell ref="B160:B162"/>
    <mergeCell ref="B163:B165"/>
    <mergeCell ref="Q160:Q162"/>
    <mergeCell ref="Q163:Q165"/>
    <mergeCell ref="Y157:Y159"/>
    <mergeCell ref="X133:X135"/>
    <mergeCell ref="W11:W13"/>
    <mergeCell ref="A1:W1"/>
    <mergeCell ref="A2:W2"/>
    <mergeCell ref="A4:B4"/>
    <mergeCell ref="Q4:R4"/>
    <mergeCell ref="U5:U7"/>
    <mergeCell ref="A5:A13"/>
    <mergeCell ref="B5:B7"/>
    <mergeCell ref="Q5:Q7"/>
    <mergeCell ref="U127:U129"/>
    <mergeCell ref="W127:W129"/>
    <mergeCell ref="T145:T147"/>
    <mergeCell ref="U145:U147"/>
    <mergeCell ref="V136:V138"/>
    <mergeCell ref="W136:W138"/>
    <mergeCell ref="V142:V144"/>
    <mergeCell ref="W142:W144"/>
    <mergeCell ref="T133:T135"/>
    <mergeCell ref="T38:T40"/>
    <mergeCell ref="U38:U40"/>
    <mergeCell ref="W5:W7"/>
    <mergeCell ref="W8:W10"/>
    <mergeCell ref="X5:X7"/>
    <mergeCell ref="T23:T25"/>
    <mergeCell ref="U23:U25"/>
    <mergeCell ref="W23:W25"/>
    <mergeCell ref="X23:X25"/>
    <mergeCell ref="Y5:Y7"/>
    <mergeCell ref="Z5:Z7"/>
    <mergeCell ref="AA5:AA7"/>
    <mergeCell ref="B8:B10"/>
    <mergeCell ref="Q8:Q10"/>
    <mergeCell ref="T8:T10"/>
    <mergeCell ref="U8:U10"/>
    <mergeCell ref="R5:R13"/>
    <mergeCell ref="T5:T7"/>
    <mergeCell ref="X8:X10"/>
    <mergeCell ref="Y8:Y10"/>
    <mergeCell ref="Z8:Z10"/>
    <mergeCell ref="AA8:AA10"/>
    <mergeCell ref="B11:B13"/>
    <mergeCell ref="Q11:Q13"/>
    <mergeCell ref="T11:T13"/>
    <mergeCell ref="U11:U13"/>
    <mergeCell ref="X11:X13"/>
    <mergeCell ref="Y11:Y13"/>
    <mergeCell ref="Z11:Z13"/>
    <mergeCell ref="AA11:AA13"/>
    <mergeCell ref="A14:A22"/>
    <mergeCell ref="B14:B16"/>
    <mergeCell ref="Q14:Q16"/>
    <mergeCell ref="R14:R22"/>
    <mergeCell ref="T14:T16"/>
    <mergeCell ref="U14:U16"/>
    <mergeCell ref="W14:W16"/>
    <mergeCell ref="X14:X16"/>
    <mergeCell ref="Y14:Y16"/>
    <mergeCell ref="Z14:Z16"/>
    <mergeCell ref="AA14:AA16"/>
    <mergeCell ref="B17:B19"/>
    <mergeCell ref="Q17:Q19"/>
    <mergeCell ref="T17:T19"/>
    <mergeCell ref="U17:U19"/>
    <mergeCell ref="W17:W19"/>
    <mergeCell ref="X17:X19"/>
    <mergeCell ref="Y17:Y19"/>
    <mergeCell ref="Z17:Z19"/>
    <mergeCell ref="AA17:AA19"/>
    <mergeCell ref="B20:B22"/>
    <mergeCell ref="Q20:Q22"/>
    <mergeCell ref="T20:T22"/>
    <mergeCell ref="U20:U22"/>
    <mergeCell ref="W20:W22"/>
    <mergeCell ref="X20:X22"/>
    <mergeCell ref="Y20:Y22"/>
    <mergeCell ref="Z20:Z22"/>
    <mergeCell ref="AA20:AA22"/>
    <mergeCell ref="A23:A40"/>
    <mergeCell ref="B23:B25"/>
    <mergeCell ref="Q23:Q25"/>
    <mergeCell ref="R23:R40"/>
    <mergeCell ref="B38:B40"/>
    <mergeCell ref="Q38:Q40"/>
    <mergeCell ref="Y23:Y25"/>
    <mergeCell ref="Z23:Z25"/>
    <mergeCell ref="AA23:AA25"/>
    <mergeCell ref="B26:B28"/>
    <mergeCell ref="Q26:Q28"/>
    <mergeCell ref="T26:T28"/>
    <mergeCell ref="U26:U28"/>
    <mergeCell ref="W26:W28"/>
    <mergeCell ref="X26:X28"/>
    <mergeCell ref="Y26:Y28"/>
    <mergeCell ref="Z26:Z28"/>
    <mergeCell ref="AA26:AA28"/>
    <mergeCell ref="B29:B31"/>
    <mergeCell ref="Q29:Q31"/>
    <mergeCell ref="T29:T31"/>
    <mergeCell ref="U29:U31"/>
    <mergeCell ref="W29:W31"/>
    <mergeCell ref="X29:X31"/>
    <mergeCell ref="Y29:Y31"/>
    <mergeCell ref="Z29:Z31"/>
    <mergeCell ref="AA29:AA31"/>
    <mergeCell ref="B32:B34"/>
    <mergeCell ref="Q32:Q34"/>
    <mergeCell ref="T32:T34"/>
    <mergeCell ref="U32:U34"/>
    <mergeCell ref="S32:S34"/>
    <mergeCell ref="W32:W34"/>
    <mergeCell ref="X32:X34"/>
    <mergeCell ref="Y32:Y34"/>
    <mergeCell ref="Z32:Z34"/>
    <mergeCell ref="AA32:AA34"/>
    <mergeCell ref="B35:B37"/>
    <mergeCell ref="Q35:Q37"/>
    <mergeCell ref="T35:T37"/>
    <mergeCell ref="U35:U37"/>
    <mergeCell ref="W35:W37"/>
    <mergeCell ref="X35:X37"/>
    <mergeCell ref="Y35:Y37"/>
    <mergeCell ref="Z35:Z37"/>
    <mergeCell ref="AA35:AA37"/>
    <mergeCell ref="W38:W40"/>
    <mergeCell ref="X38:X40"/>
    <mergeCell ref="Y38:Y40"/>
    <mergeCell ref="Z38:Z40"/>
    <mergeCell ref="AA38:AA40"/>
    <mergeCell ref="A41:A49"/>
    <mergeCell ref="B41:B43"/>
    <mergeCell ref="Q41:Q43"/>
    <mergeCell ref="R41:R49"/>
    <mergeCell ref="T41:T43"/>
    <mergeCell ref="U41:U43"/>
    <mergeCell ref="W41:W43"/>
    <mergeCell ref="X41:X43"/>
    <mergeCell ref="Y41:Y43"/>
    <mergeCell ref="Z41:Z43"/>
    <mergeCell ref="AA41:AA43"/>
    <mergeCell ref="B44:B46"/>
    <mergeCell ref="Q44:Q46"/>
    <mergeCell ref="T44:T46"/>
    <mergeCell ref="U44:U46"/>
    <mergeCell ref="W44:W46"/>
    <mergeCell ref="X44:X46"/>
    <mergeCell ref="Y44:Y46"/>
    <mergeCell ref="Z44:Z46"/>
    <mergeCell ref="AA44:AA46"/>
    <mergeCell ref="B47:B49"/>
    <mergeCell ref="Q47:Q49"/>
    <mergeCell ref="T47:T49"/>
    <mergeCell ref="U47:U49"/>
    <mergeCell ref="W47:W49"/>
    <mergeCell ref="X47:X49"/>
    <mergeCell ref="Y47:Y49"/>
    <mergeCell ref="Z47:Z49"/>
    <mergeCell ref="AA47:AA49"/>
    <mergeCell ref="A50:A64"/>
    <mergeCell ref="B50:B52"/>
    <mergeCell ref="Q50:Q52"/>
    <mergeCell ref="R50:R64"/>
    <mergeCell ref="B62:B64"/>
    <mergeCell ref="Q62:Q64"/>
    <mergeCell ref="T50:T52"/>
    <mergeCell ref="U50:U52"/>
    <mergeCell ref="W50:W52"/>
    <mergeCell ref="X50:X52"/>
    <mergeCell ref="Y50:Y52"/>
    <mergeCell ref="Z50:Z52"/>
    <mergeCell ref="AA50:AA52"/>
    <mergeCell ref="B53:B55"/>
    <mergeCell ref="Q53:Q55"/>
    <mergeCell ref="T53:T55"/>
    <mergeCell ref="U53:U55"/>
    <mergeCell ref="W53:W55"/>
    <mergeCell ref="X53:X55"/>
    <mergeCell ref="Y53:Y55"/>
    <mergeCell ref="Z53:Z55"/>
    <mergeCell ref="AA53:AA55"/>
    <mergeCell ref="B56:B58"/>
    <mergeCell ref="Q56:Q58"/>
    <mergeCell ref="T56:T58"/>
    <mergeCell ref="U56:U58"/>
    <mergeCell ref="W56:W58"/>
    <mergeCell ref="X56:X58"/>
    <mergeCell ref="Y56:Y58"/>
    <mergeCell ref="Z56:Z58"/>
    <mergeCell ref="AA56:AA58"/>
    <mergeCell ref="B59:B61"/>
    <mergeCell ref="Q59:Q61"/>
    <mergeCell ref="T59:T61"/>
    <mergeCell ref="U59:U61"/>
    <mergeCell ref="W59:W61"/>
    <mergeCell ref="X59:X61"/>
    <mergeCell ref="Y59:Y61"/>
    <mergeCell ref="Z59:Z61"/>
    <mergeCell ref="AA59:AA61"/>
    <mergeCell ref="T62:T64"/>
    <mergeCell ref="U62:U64"/>
    <mergeCell ref="W62:W64"/>
    <mergeCell ref="X62:X64"/>
    <mergeCell ref="Y62:Y64"/>
    <mergeCell ref="Z62:Z64"/>
    <mergeCell ref="AA62:AA64"/>
    <mergeCell ref="A65:A76"/>
    <mergeCell ref="B65:B67"/>
    <mergeCell ref="Q65:Q67"/>
    <mergeCell ref="R65:R76"/>
    <mergeCell ref="T65:T67"/>
    <mergeCell ref="U65:U67"/>
    <mergeCell ref="S71:S73"/>
    <mergeCell ref="S74:S76"/>
    <mergeCell ref="B71:B73"/>
    <mergeCell ref="Q71:Q73"/>
    <mergeCell ref="X65:X67"/>
    <mergeCell ref="T71:T73"/>
    <mergeCell ref="U71:U73"/>
    <mergeCell ref="Y65:Y67"/>
    <mergeCell ref="Z65:Z67"/>
    <mergeCell ref="W71:W73"/>
    <mergeCell ref="X71:X73"/>
    <mergeCell ref="Y71:Y73"/>
    <mergeCell ref="Z71:Z73"/>
    <mergeCell ref="W65:W67"/>
    <mergeCell ref="AA65:AA67"/>
    <mergeCell ref="B68:B70"/>
    <mergeCell ref="Q68:Q70"/>
    <mergeCell ref="T68:T70"/>
    <mergeCell ref="U68:U70"/>
    <mergeCell ref="W68:W70"/>
    <mergeCell ref="X68:X70"/>
    <mergeCell ref="Y68:Y70"/>
    <mergeCell ref="Z68:Z70"/>
    <mergeCell ref="AA68:AA70"/>
    <mergeCell ref="AA71:AA73"/>
    <mergeCell ref="B74:B76"/>
    <mergeCell ref="Q74:Q76"/>
    <mergeCell ref="T74:T76"/>
    <mergeCell ref="U74:U76"/>
    <mergeCell ref="W74:W76"/>
    <mergeCell ref="X74:X76"/>
    <mergeCell ref="Y74:Y76"/>
    <mergeCell ref="Z74:Z76"/>
    <mergeCell ref="AA74:AA76"/>
    <mergeCell ref="A77:A79"/>
    <mergeCell ref="B77:B79"/>
    <mergeCell ref="Q77:Q79"/>
    <mergeCell ref="R77:R79"/>
    <mergeCell ref="T77:T79"/>
    <mergeCell ref="U77:U79"/>
    <mergeCell ref="W77:W79"/>
    <mergeCell ref="X77:X79"/>
    <mergeCell ref="Y77:Y79"/>
    <mergeCell ref="Z77:Z79"/>
    <mergeCell ref="AA77:AA79"/>
    <mergeCell ref="A80:A97"/>
    <mergeCell ref="B80:B82"/>
    <mergeCell ref="Q80:Q82"/>
    <mergeCell ref="R80:R97"/>
    <mergeCell ref="T80:T82"/>
    <mergeCell ref="U80:U82"/>
    <mergeCell ref="W80:W82"/>
    <mergeCell ref="X80:X82"/>
    <mergeCell ref="Y80:Y82"/>
    <mergeCell ref="Z80:Z82"/>
    <mergeCell ref="AA80:AA82"/>
    <mergeCell ref="B83:B85"/>
    <mergeCell ref="Q83:Q85"/>
    <mergeCell ref="T83:T85"/>
    <mergeCell ref="U83:U85"/>
    <mergeCell ref="W83:W85"/>
    <mergeCell ref="X83:X85"/>
    <mergeCell ref="AA83:AA85"/>
    <mergeCell ref="B86:B88"/>
    <mergeCell ref="Q86:Q88"/>
    <mergeCell ref="T86:T88"/>
    <mergeCell ref="U86:U88"/>
    <mergeCell ref="Y83:Y85"/>
    <mergeCell ref="Z83:Z85"/>
    <mergeCell ref="Y86:Y88"/>
    <mergeCell ref="W86:W88"/>
    <mergeCell ref="X86:X88"/>
    <mergeCell ref="Z86:Z88"/>
    <mergeCell ref="AA86:AA88"/>
    <mergeCell ref="Z89:Z91"/>
    <mergeCell ref="AA95:AA97"/>
    <mergeCell ref="AA89:AA91"/>
    <mergeCell ref="Y92:Y94"/>
    <mergeCell ref="AA92:AA94"/>
    <mergeCell ref="Z95:Z97"/>
    <mergeCell ref="Z92:Z94"/>
    <mergeCell ref="Y95:Y97"/>
    <mergeCell ref="U92:U94"/>
    <mergeCell ref="W92:W94"/>
    <mergeCell ref="X92:X94"/>
    <mergeCell ref="B89:B91"/>
    <mergeCell ref="Q89:Q91"/>
    <mergeCell ref="T89:T91"/>
    <mergeCell ref="U89:U91"/>
    <mergeCell ref="Y89:Y91"/>
    <mergeCell ref="W89:W91"/>
    <mergeCell ref="Q95:Q97"/>
    <mergeCell ref="T95:T97"/>
    <mergeCell ref="U95:U97"/>
    <mergeCell ref="W95:W97"/>
    <mergeCell ref="S92:S94"/>
    <mergeCell ref="S95:S97"/>
    <mergeCell ref="X89:X91"/>
    <mergeCell ref="T92:T94"/>
    <mergeCell ref="A98:A103"/>
    <mergeCell ref="B98:B100"/>
    <mergeCell ref="Q98:Q100"/>
    <mergeCell ref="X95:X97"/>
    <mergeCell ref="T98:T100"/>
    <mergeCell ref="B101:B103"/>
    <mergeCell ref="Q101:Q103"/>
    <mergeCell ref="B95:B97"/>
    <mergeCell ref="B92:B94"/>
    <mergeCell ref="Q92:Q94"/>
    <mergeCell ref="W98:W100"/>
    <mergeCell ref="X98:X100"/>
    <mergeCell ref="Y98:Y100"/>
    <mergeCell ref="R98:R103"/>
    <mergeCell ref="Z98:Z100"/>
    <mergeCell ref="AA98:AA100"/>
    <mergeCell ref="T101:T103"/>
    <mergeCell ref="U101:U103"/>
    <mergeCell ref="W101:W103"/>
    <mergeCell ref="X101:X103"/>
    <mergeCell ref="Y101:Y103"/>
    <mergeCell ref="Z101:Z103"/>
    <mergeCell ref="AA101:AA103"/>
    <mergeCell ref="U98:U100"/>
    <mergeCell ref="A104:A112"/>
    <mergeCell ref="B104:B106"/>
    <mergeCell ref="Q104:Q106"/>
    <mergeCell ref="R104:R112"/>
    <mergeCell ref="B107:B109"/>
    <mergeCell ref="Q107:Q109"/>
    <mergeCell ref="B110:B112"/>
    <mergeCell ref="Q110:Q112"/>
    <mergeCell ref="T104:T106"/>
    <mergeCell ref="U104:U106"/>
    <mergeCell ref="W104:W106"/>
    <mergeCell ref="X104:X106"/>
    <mergeCell ref="Y104:Y106"/>
    <mergeCell ref="Z104:Z106"/>
    <mergeCell ref="AA104:AA106"/>
    <mergeCell ref="AA107:AA109"/>
    <mergeCell ref="Z107:Z109"/>
    <mergeCell ref="T107:T109"/>
    <mergeCell ref="U107:U109"/>
    <mergeCell ref="W107:W109"/>
    <mergeCell ref="Y107:Y109"/>
    <mergeCell ref="X107:X109"/>
    <mergeCell ref="T113:T115"/>
    <mergeCell ref="U113:U115"/>
    <mergeCell ref="W110:W112"/>
    <mergeCell ref="X110:X112"/>
    <mergeCell ref="T110:T112"/>
    <mergeCell ref="U110:U112"/>
    <mergeCell ref="Y110:Y112"/>
    <mergeCell ref="W113:W115"/>
    <mergeCell ref="X113:X115"/>
    <mergeCell ref="Y113:Y115"/>
    <mergeCell ref="Z113:Z115"/>
    <mergeCell ref="AA113:AA115"/>
    <mergeCell ref="Z110:Z112"/>
    <mergeCell ref="AA110:AA112"/>
    <mergeCell ref="R113:R115"/>
    <mergeCell ref="S113:S115"/>
    <mergeCell ref="A119:E119"/>
    <mergeCell ref="A120:B120"/>
    <mergeCell ref="Q120:R120"/>
    <mergeCell ref="A116:C116"/>
    <mergeCell ref="A113:A115"/>
    <mergeCell ref="B113:B115"/>
    <mergeCell ref="Q113:Q115"/>
    <mergeCell ref="A121:A126"/>
    <mergeCell ref="B121:B123"/>
    <mergeCell ref="Q121:Q123"/>
    <mergeCell ref="R121:R126"/>
    <mergeCell ref="T121:T123"/>
    <mergeCell ref="U121:U123"/>
    <mergeCell ref="W121:W123"/>
    <mergeCell ref="X121:X123"/>
    <mergeCell ref="Y121:Y123"/>
    <mergeCell ref="Z121:Z123"/>
    <mergeCell ref="AA121:AA123"/>
    <mergeCell ref="B124:B126"/>
    <mergeCell ref="Q124:Q126"/>
    <mergeCell ref="T124:T126"/>
    <mergeCell ref="U124:U126"/>
    <mergeCell ref="W124:W126"/>
    <mergeCell ref="X124:X126"/>
    <mergeCell ref="Y124:Y126"/>
    <mergeCell ref="Z124:Z126"/>
    <mergeCell ref="AA124:AA126"/>
    <mergeCell ref="A136:A147"/>
    <mergeCell ref="B136:B138"/>
    <mergeCell ref="Q136:Q138"/>
    <mergeCell ref="R136:R147"/>
    <mergeCell ref="T136:T138"/>
    <mergeCell ref="U136:U138"/>
    <mergeCell ref="B145:B147"/>
    <mergeCell ref="Q145:Q147"/>
    <mergeCell ref="V139:V141"/>
    <mergeCell ref="W139:W141"/>
    <mergeCell ref="Q142:Q144"/>
    <mergeCell ref="T142:T144"/>
    <mergeCell ref="X136:X138"/>
    <mergeCell ref="Y136:Y138"/>
    <mergeCell ref="X139:X141"/>
    <mergeCell ref="Y139:Y141"/>
    <mergeCell ref="U142:U144"/>
    <mergeCell ref="S142:S144"/>
    <mergeCell ref="B139:B141"/>
    <mergeCell ref="Q139:Q141"/>
    <mergeCell ref="T139:T141"/>
    <mergeCell ref="S139:S141"/>
    <mergeCell ref="U139:U141"/>
    <mergeCell ref="B142:B144"/>
    <mergeCell ref="X142:X144"/>
    <mergeCell ref="Y142:Y144"/>
    <mergeCell ref="V145:V147"/>
    <mergeCell ref="W145:W147"/>
    <mergeCell ref="Y145:Y147"/>
    <mergeCell ref="A148:A156"/>
    <mergeCell ref="B148:B150"/>
    <mergeCell ref="R148:R156"/>
    <mergeCell ref="T148:T150"/>
    <mergeCell ref="S148:S150"/>
    <mergeCell ref="B151:B153"/>
    <mergeCell ref="Q151:Q153"/>
    <mergeCell ref="U148:U150"/>
    <mergeCell ref="V148:V150"/>
    <mergeCell ref="W148:W150"/>
    <mergeCell ref="X148:X150"/>
    <mergeCell ref="Y148:Y150"/>
    <mergeCell ref="Z148:Z150"/>
    <mergeCell ref="T160:T162"/>
    <mergeCell ref="AA148:AA150"/>
    <mergeCell ref="T151:T153"/>
    <mergeCell ref="U151:U153"/>
    <mergeCell ref="V151:V156"/>
    <mergeCell ref="Y151:Y156"/>
    <mergeCell ref="Z151:Z156"/>
    <mergeCell ref="X151:X156"/>
    <mergeCell ref="AA151:AA156"/>
    <mergeCell ref="B154:B156"/>
    <mergeCell ref="Q154:Q156"/>
    <mergeCell ref="T154:T156"/>
    <mergeCell ref="U154:U156"/>
    <mergeCell ref="S154:S156"/>
    <mergeCell ref="S151:S153"/>
    <mergeCell ref="A166:A177"/>
    <mergeCell ref="B166:B168"/>
    <mergeCell ref="Q166:Q168"/>
    <mergeCell ref="R166:R177"/>
    <mergeCell ref="B172:B174"/>
    <mergeCell ref="Q172:Q174"/>
    <mergeCell ref="B175:B177"/>
    <mergeCell ref="Q175:Q177"/>
    <mergeCell ref="B169:B171"/>
    <mergeCell ref="Q169:Q171"/>
    <mergeCell ref="Z172:Z174"/>
    <mergeCell ref="S169:S171"/>
    <mergeCell ref="W151:W156"/>
    <mergeCell ref="U160:U162"/>
    <mergeCell ref="U172:U174"/>
    <mergeCell ref="X166:X168"/>
    <mergeCell ref="S172:S174"/>
    <mergeCell ref="T169:T171"/>
    <mergeCell ref="U169:U171"/>
    <mergeCell ref="S166:S168"/>
    <mergeCell ref="Z169:Z171"/>
    <mergeCell ref="AA169:AA171"/>
    <mergeCell ref="Y166:Y168"/>
    <mergeCell ref="T166:T168"/>
    <mergeCell ref="U166:U168"/>
    <mergeCell ref="Z166:Z168"/>
    <mergeCell ref="V166:V168"/>
    <mergeCell ref="W166:W168"/>
    <mergeCell ref="AA166:AA168"/>
    <mergeCell ref="V169:V171"/>
    <mergeCell ref="W169:W171"/>
    <mergeCell ref="AA172:AA174"/>
    <mergeCell ref="V172:V174"/>
    <mergeCell ref="W172:W174"/>
    <mergeCell ref="X172:X174"/>
    <mergeCell ref="Y172:Y174"/>
    <mergeCell ref="X169:X171"/>
    <mergeCell ref="Y169:Y171"/>
    <mergeCell ref="Y175:Y177"/>
    <mergeCell ref="Z175:Z177"/>
    <mergeCell ref="AA175:AA177"/>
    <mergeCell ref="T175:T177"/>
    <mergeCell ref="U175:U177"/>
    <mergeCell ref="V175:V177"/>
    <mergeCell ref="W175:W177"/>
    <mergeCell ref="T172:T174"/>
    <mergeCell ref="X178:X180"/>
    <mergeCell ref="U184:U186"/>
    <mergeCell ref="S178:S180"/>
    <mergeCell ref="X181:X183"/>
    <mergeCell ref="U181:U183"/>
    <mergeCell ref="X175:X177"/>
    <mergeCell ref="A178:A180"/>
    <mergeCell ref="B178:B180"/>
    <mergeCell ref="Q178:Q180"/>
    <mergeCell ref="R178:R180"/>
    <mergeCell ref="A181:A189"/>
    <mergeCell ref="Z181:Z183"/>
    <mergeCell ref="AA178:AA180"/>
    <mergeCell ref="T178:T180"/>
    <mergeCell ref="U178:U180"/>
    <mergeCell ref="V178:V180"/>
    <mergeCell ref="W178:W180"/>
    <mergeCell ref="Y181:Y183"/>
    <mergeCell ref="Y178:Y180"/>
    <mergeCell ref="T181:T183"/>
    <mergeCell ref="Z178:Z180"/>
    <mergeCell ref="A190:A195"/>
    <mergeCell ref="AA181:AA183"/>
    <mergeCell ref="V184:V186"/>
    <mergeCell ref="W184:W186"/>
    <mergeCell ref="X184:X186"/>
    <mergeCell ref="Y184:Y186"/>
    <mergeCell ref="Z184:Z186"/>
    <mergeCell ref="V181:V183"/>
    <mergeCell ref="W181:W183"/>
    <mergeCell ref="B184:B186"/>
    <mergeCell ref="Q184:Q186"/>
    <mergeCell ref="T184:T186"/>
    <mergeCell ref="B181:B183"/>
    <mergeCell ref="Q181:Q183"/>
    <mergeCell ref="R181:R189"/>
    <mergeCell ref="B187:B189"/>
    <mergeCell ref="Q187:Q189"/>
    <mergeCell ref="T187:T189"/>
    <mergeCell ref="X190:X192"/>
    <mergeCell ref="Y190:Y192"/>
    <mergeCell ref="U187:U189"/>
    <mergeCell ref="V187:V189"/>
    <mergeCell ref="W187:W189"/>
    <mergeCell ref="U190:U192"/>
    <mergeCell ref="V190:V192"/>
    <mergeCell ref="W190:W192"/>
    <mergeCell ref="B190:B192"/>
    <mergeCell ref="Q190:Q192"/>
    <mergeCell ref="R190:R195"/>
    <mergeCell ref="T190:T192"/>
    <mergeCell ref="Z190:Z192"/>
    <mergeCell ref="AA190:AA192"/>
    <mergeCell ref="B193:B195"/>
    <mergeCell ref="Q193:Q195"/>
    <mergeCell ref="T193:T195"/>
    <mergeCell ref="U193:U195"/>
    <mergeCell ref="V193:V195"/>
    <mergeCell ref="W193:W195"/>
    <mergeCell ref="X193:X195"/>
    <mergeCell ref="Y193:Y195"/>
    <mergeCell ref="Z193:Z195"/>
    <mergeCell ref="AA193:AA195"/>
    <mergeCell ref="A196:A204"/>
    <mergeCell ref="B196:B198"/>
    <mergeCell ref="Q196:Q198"/>
    <mergeCell ref="R196:R204"/>
    <mergeCell ref="T196:T198"/>
    <mergeCell ref="U196:U198"/>
    <mergeCell ref="B199:B201"/>
    <mergeCell ref="Q199:Q201"/>
    <mergeCell ref="T199:T201"/>
    <mergeCell ref="U199:U201"/>
    <mergeCell ref="V196:V198"/>
    <mergeCell ref="W196:W198"/>
    <mergeCell ref="V199:V201"/>
    <mergeCell ref="W199:W201"/>
    <mergeCell ref="X196:X198"/>
    <mergeCell ref="Y196:Y198"/>
    <mergeCell ref="Z196:Z198"/>
    <mergeCell ref="AA196:AA198"/>
    <mergeCell ref="X199:X201"/>
    <mergeCell ref="Y199:Y201"/>
    <mergeCell ref="Z199:Z201"/>
    <mergeCell ref="AA199:AA201"/>
    <mergeCell ref="B202:B204"/>
    <mergeCell ref="Q202:Q204"/>
    <mergeCell ref="T202:T204"/>
    <mergeCell ref="U202:U204"/>
    <mergeCell ref="V202:V204"/>
    <mergeCell ref="W202:W204"/>
    <mergeCell ref="X202:X204"/>
    <mergeCell ref="Y202:Y204"/>
    <mergeCell ref="Z202:Z204"/>
    <mergeCell ref="AA202:AA204"/>
    <mergeCell ref="A205:A207"/>
    <mergeCell ref="B205:B207"/>
    <mergeCell ref="Q205:Q207"/>
    <mergeCell ref="R205:R207"/>
    <mergeCell ref="T205:T207"/>
    <mergeCell ref="U205:U207"/>
    <mergeCell ref="V205:V207"/>
    <mergeCell ref="W205:W207"/>
    <mergeCell ref="X205:X207"/>
    <mergeCell ref="Y205:Y207"/>
    <mergeCell ref="Z205:Z207"/>
    <mergeCell ref="AA205:AA207"/>
    <mergeCell ref="A208:C208"/>
    <mergeCell ref="S5:S7"/>
    <mergeCell ref="S8:S10"/>
    <mergeCell ref="S11:S13"/>
    <mergeCell ref="S14:S16"/>
    <mergeCell ref="S17:S19"/>
    <mergeCell ref="S20:S22"/>
    <mergeCell ref="S23:S25"/>
    <mergeCell ref="S26:S28"/>
    <mergeCell ref="S29:S31"/>
    <mergeCell ref="S35:S37"/>
    <mergeCell ref="S38:S40"/>
    <mergeCell ref="S41:S43"/>
    <mergeCell ref="S44:S46"/>
    <mergeCell ref="S47:S49"/>
    <mergeCell ref="S50:S52"/>
    <mergeCell ref="S53:S55"/>
    <mergeCell ref="S56:S58"/>
    <mergeCell ref="S59:S61"/>
    <mergeCell ref="S62:S64"/>
    <mergeCell ref="S65:S67"/>
    <mergeCell ref="S68:S70"/>
    <mergeCell ref="S77:S79"/>
    <mergeCell ref="S80:S82"/>
    <mergeCell ref="S83:S85"/>
    <mergeCell ref="S89:S91"/>
    <mergeCell ref="S86:S88"/>
    <mergeCell ref="S98:S100"/>
    <mergeCell ref="S101:S103"/>
    <mergeCell ref="S104:S106"/>
    <mergeCell ref="S107:S109"/>
    <mergeCell ref="S110:S112"/>
    <mergeCell ref="S121:S123"/>
    <mergeCell ref="S124:S126"/>
    <mergeCell ref="S136:S138"/>
    <mergeCell ref="S127:S129"/>
    <mergeCell ref="S145:S147"/>
    <mergeCell ref="S133:S135"/>
    <mergeCell ref="S202:S204"/>
    <mergeCell ref="S181:S183"/>
    <mergeCell ref="S175:S177"/>
    <mergeCell ref="S160:S162"/>
    <mergeCell ref="S163:S165"/>
    <mergeCell ref="S205:S207"/>
    <mergeCell ref="S184:S186"/>
    <mergeCell ref="S187:S189"/>
    <mergeCell ref="S190:S192"/>
    <mergeCell ref="S193:S195"/>
    <mergeCell ref="S196:S198"/>
    <mergeCell ref="S199:S201"/>
  </mergeCells>
  <printOptions/>
  <pageMargins left="0.31496062992125984" right="0.15748031496062992" top="0.3937007874015748" bottom="0.4330708661417323" header="0" footer="0.15748031496062992"/>
  <pageSetup fitToHeight="0" horizontalDpi="600" verticalDpi="600" orientation="portrait" paperSize="9" scale="71" r:id="rId1"/>
  <headerFooter alignWithMargins="0">
    <oddFooter>&amp;C&amp;"微軟正黑體,標準"&amp;8  &amp;P/ &amp;N</oddFooter>
  </headerFooter>
  <rowBreaks count="2" manualBreakCount="2">
    <brk id="64" max="20" man="1"/>
    <brk id="117" max="255" man="1"/>
  </rowBreaks>
  <ignoredErrors>
    <ignoredError sqref="P116 P20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F192"/>
  <sheetViews>
    <sheetView showGridLines="0" zoomScale="107" zoomScaleNormal="107" zoomScaleSheetLayoutView="16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C5" sqref="AC5"/>
    </sheetView>
  </sheetViews>
  <sheetFormatPr defaultColWidth="9.00390625" defaultRowHeight="16.5"/>
  <cols>
    <col min="1" max="1" width="3.625" style="16" customWidth="1"/>
    <col min="2" max="2" width="3.75390625" style="16" customWidth="1"/>
    <col min="3" max="3" width="5.125" style="9" customWidth="1"/>
    <col min="4" max="6" width="5.00390625" style="1" customWidth="1"/>
    <col min="7" max="10" width="4.875" style="1" customWidth="1"/>
    <col min="11" max="12" width="4.875" style="9" customWidth="1"/>
    <col min="13" max="13" width="4.875" style="20" customWidth="1"/>
    <col min="14" max="15" width="5.25390625" style="9" customWidth="1"/>
    <col min="16" max="16" width="5.50390625" style="9" customWidth="1"/>
    <col min="17" max="17" width="5.125" style="9" customWidth="1"/>
    <col min="18" max="20" width="4.875" style="9" customWidth="1"/>
    <col min="21" max="22" width="4.875" style="1" customWidth="1"/>
    <col min="23" max="23" width="4.75390625" style="22" customWidth="1"/>
    <col min="24" max="24" width="4.875" style="23" customWidth="1"/>
    <col min="25" max="25" width="5.625" style="17" customWidth="1"/>
    <col min="26" max="26" width="6.375" style="17" customWidth="1"/>
    <col min="27" max="16384" width="9.00390625" style="2" customWidth="1"/>
  </cols>
  <sheetData>
    <row r="1" spans="1:26" ht="22.5" customHeight="1">
      <c r="A1" s="292" t="s">
        <v>112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100"/>
      <c r="X1" s="102"/>
      <c r="Y1" s="100"/>
      <c r="Z1" s="2"/>
    </row>
    <row r="2" spans="1:26" ht="20.25" customHeight="1">
      <c r="A2" s="293" t="s">
        <v>146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161"/>
      <c r="X2" s="103"/>
      <c r="Y2" s="101"/>
      <c r="Z2" s="2"/>
    </row>
    <row r="3" spans="1:26" ht="18.75" customHeight="1" thickBot="1">
      <c r="A3" s="162" t="s">
        <v>114</v>
      </c>
      <c r="B3" s="162"/>
      <c r="C3" s="162"/>
      <c r="D3" s="162"/>
      <c r="J3" s="3"/>
      <c r="K3" s="105" t="s">
        <v>113</v>
      </c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3"/>
      <c r="Y3" s="105"/>
      <c r="Z3" s="2"/>
    </row>
    <row r="4" spans="1:26" ht="18" customHeight="1" thickBot="1">
      <c r="A4" s="279" t="s">
        <v>13</v>
      </c>
      <c r="B4" s="283"/>
      <c r="C4" s="114" t="s">
        <v>0</v>
      </c>
      <c r="D4" s="115" t="s">
        <v>23</v>
      </c>
      <c r="E4" s="115" t="s">
        <v>1</v>
      </c>
      <c r="F4" s="115" t="s">
        <v>2</v>
      </c>
      <c r="G4" s="115" t="s">
        <v>3</v>
      </c>
      <c r="H4" s="115" t="s">
        <v>16</v>
      </c>
      <c r="I4" s="115" t="s">
        <v>4</v>
      </c>
      <c r="J4" s="115" t="s">
        <v>5</v>
      </c>
      <c r="K4" s="115" t="s">
        <v>6</v>
      </c>
      <c r="L4" s="115" t="s">
        <v>7</v>
      </c>
      <c r="M4" s="115" t="s">
        <v>8</v>
      </c>
      <c r="N4" s="116" t="s">
        <v>9</v>
      </c>
      <c r="O4" s="117" t="s">
        <v>10</v>
      </c>
      <c r="P4" s="118" t="s">
        <v>11</v>
      </c>
      <c r="Q4" s="284" t="s">
        <v>145</v>
      </c>
      <c r="R4" s="283"/>
      <c r="S4" s="120" t="s">
        <v>144</v>
      </c>
      <c r="T4" s="151" t="s">
        <v>128</v>
      </c>
      <c r="U4" s="151" t="s">
        <v>124</v>
      </c>
      <c r="V4" s="152" t="s">
        <v>109</v>
      </c>
      <c r="W4" s="133" t="s">
        <v>18</v>
      </c>
      <c r="X4" s="133" t="s">
        <v>15</v>
      </c>
      <c r="Y4" s="25" t="s">
        <v>14</v>
      </c>
      <c r="Z4" s="25" t="s">
        <v>12</v>
      </c>
    </row>
    <row r="5" spans="1:26" ht="16.5" customHeight="1">
      <c r="A5" s="206" t="s">
        <v>19</v>
      </c>
      <c r="B5" s="220" t="s">
        <v>20</v>
      </c>
      <c r="C5" s="107" t="s">
        <v>21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7">
        <v>0</v>
      </c>
      <c r="P5" s="28">
        <f>SUM(D5:O5)</f>
        <v>0</v>
      </c>
      <c r="Q5" s="222">
        <f>P5+P6+P7</f>
        <v>256</v>
      </c>
      <c r="R5" s="222">
        <f>SUM(Q5:Q13)</f>
        <v>405</v>
      </c>
      <c r="S5" s="222">
        <v>315</v>
      </c>
      <c r="T5" s="222">
        <v>225</v>
      </c>
      <c r="U5" s="142"/>
      <c r="V5" s="248">
        <v>92</v>
      </c>
      <c r="W5" s="248">
        <v>132</v>
      </c>
      <c r="X5" s="303">
        <v>321</v>
      </c>
      <c r="Y5" s="294">
        <v>248</v>
      </c>
      <c r="Z5" s="294">
        <v>227</v>
      </c>
    </row>
    <row r="6" spans="1:26" ht="16.5" customHeight="1">
      <c r="A6" s="201"/>
      <c r="B6" s="218"/>
      <c r="C6" s="108" t="s">
        <v>33</v>
      </c>
      <c r="D6" s="30">
        <v>4</v>
      </c>
      <c r="E6" s="30">
        <v>38</v>
      </c>
      <c r="F6" s="30">
        <v>47</v>
      </c>
      <c r="G6" s="30">
        <v>9</v>
      </c>
      <c r="H6" s="30">
        <v>51</v>
      </c>
      <c r="I6" s="30">
        <v>15</v>
      </c>
      <c r="J6" s="31">
        <v>36</v>
      </c>
      <c r="K6" s="31">
        <v>2</v>
      </c>
      <c r="L6" s="30">
        <v>8</v>
      </c>
      <c r="M6" s="30">
        <v>18</v>
      </c>
      <c r="N6" s="30">
        <v>7</v>
      </c>
      <c r="O6" s="32">
        <v>21</v>
      </c>
      <c r="P6" s="33">
        <f>SUM(D6:O6)</f>
        <v>256</v>
      </c>
      <c r="Q6" s="214"/>
      <c r="R6" s="214"/>
      <c r="S6" s="214"/>
      <c r="T6" s="214"/>
      <c r="U6" s="143">
        <v>116</v>
      </c>
      <c r="V6" s="237"/>
      <c r="W6" s="237"/>
      <c r="X6" s="301"/>
      <c r="Y6" s="295"/>
      <c r="Z6" s="295"/>
    </row>
    <row r="7" spans="1:26" ht="16.5" customHeight="1">
      <c r="A7" s="201"/>
      <c r="B7" s="221"/>
      <c r="C7" s="109" t="s">
        <v>34</v>
      </c>
      <c r="D7" s="34">
        <v>0</v>
      </c>
      <c r="E7" s="34">
        <v>0</v>
      </c>
      <c r="F7" s="30">
        <v>0</v>
      </c>
      <c r="G7" s="34">
        <v>0</v>
      </c>
      <c r="H7" s="34">
        <v>0</v>
      </c>
      <c r="I7" s="34">
        <v>0</v>
      </c>
      <c r="J7" s="34">
        <v>0</v>
      </c>
      <c r="K7" s="35">
        <v>0</v>
      </c>
      <c r="L7" s="34">
        <v>0</v>
      </c>
      <c r="M7" s="34">
        <v>0</v>
      </c>
      <c r="N7" s="34">
        <v>0</v>
      </c>
      <c r="O7" s="36">
        <v>0</v>
      </c>
      <c r="P7" s="137">
        <f>SUM(D7:O7)</f>
        <v>0</v>
      </c>
      <c r="Q7" s="223"/>
      <c r="R7" s="214"/>
      <c r="S7" s="223"/>
      <c r="T7" s="223"/>
      <c r="U7" s="144"/>
      <c r="V7" s="256"/>
      <c r="W7" s="256"/>
      <c r="X7" s="302"/>
      <c r="Y7" s="298"/>
      <c r="Z7" s="298"/>
    </row>
    <row r="8" spans="1:26" ht="16.5" customHeight="1">
      <c r="A8" s="201"/>
      <c r="B8" s="217" t="s">
        <v>35</v>
      </c>
      <c r="C8" s="110" t="s">
        <v>21</v>
      </c>
      <c r="D8" s="38">
        <v>6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9">
        <v>0</v>
      </c>
      <c r="L8" s="38">
        <v>0</v>
      </c>
      <c r="M8" s="39">
        <v>0</v>
      </c>
      <c r="N8" s="39">
        <v>0</v>
      </c>
      <c r="O8" s="40">
        <v>0</v>
      </c>
      <c r="P8" s="49">
        <f aca="true" t="shared" si="0" ref="P8:P71">SUM(D8:O8)</f>
        <v>6</v>
      </c>
      <c r="Q8" s="213">
        <f>P8+P9+P10</f>
        <v>44</v>
      </c>
      <c r="R8" s="214"/>
      <c r="S8" s="214">
        <v>75</v>
      </c>
      <c r="T8" s="213">
        <v>116</v>
      </c>
      <c r="U8" s="145"/>
      <c r="V8" s="236">
        <v>94</v>
      </c>
      <c r="W8" s="236">
        <v>0</v>
      </c>
      <c r="X8" s="300">
        <v>16</v>
      </c>
      <c r="Y8" s="297">
        <v>97</v>
      </c>
      <c r="Z8" s="297">
        <v>16</v>
      </c>
    </row>
    <row r="9" spans="1:26" ht="16.5" customHeight="1">
      <c r="A9" s="201"/>
      <c r="B9" s="218"/>
      <c r="C9" s="108" t="s">
        <v>33</v>
      </c>
      <c r="D9" s="30">
        <v>10</v>
      </c>
      <c r="E9" s="30">
        <v>0</v>
      </c>
      <c r="F9" s="30">
        <v>0</v>
      </c>
      <c r="G9" s="30">
        <v>0</v>
      </c>
      <c r="H9" s="30">
        <v>6</v>
      </c>
      <c r="I9" s="30">
        <v>0</v>
      </c>
      <c r="J9" s="31">
        <v>4</v>
      </c>
      <c r="K9" s="31">
        <v>18</v>
      </c>
      <c r="L9" s="30">
        <v>0</v>
      </c>
      <c r="M9" s="31">
        <v>0</v>
      </c>
      <c r="N9" s="31">
        <v>0</v>
      </c>
      <c r="O9" s="31">
        <v>0</v>
      </c>
      <c r="P9" s="33">
        <f t="shared" si="0"/>
        <v>38</v>
      </c>
      <c r="Q9" s="214"/>
      <c r="R9" s="214"/>
      <c r="S9" s="214"/>
      <c r="T9" s="214"/>
      <c r="U9" s="143">
        <v>45</v>
      </c>
      <c r="V9" s="237"/>
      <c r="W9" s="237"/>
      <c r="X9" s="301"/>
      <c r="Y9" s="295"/>
      <c r="Z9" s="295"/>
    </row>
    <row r="10" spans="1:26" ht="16.5" customHeight="1">
      <c r="A10" s="201"/>
      <c r="B10" s="221"/>
      <c r="C10" s="111" t="s">
        <v>34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3">
        <v>0</v>
      </c>
      <c r="L10" s="42">
        <v>0</v>
      </c>
      <c r="M10" s="43">
        <v>0</v>
      </c>
      <c r="N10" s="43">
        <v>0</v>
      </c>
      <c r="O10" s="44">
        <v>0</v>
      </c>
      <c r="P10" s="137">
        <f t="shared" si="0"/>
        <v>0</v>
      </c>
      <c r="Q10" s="223"/>
      <c r="R10" s="214"/>
      <c r="S10" s="223"/>
      <c r="T10" s="223"/>
      <c r="U10" s="144"/>
      <c r="V10" s="256"/>
      <c r="W10" s="256"/>
      <c r="X10" s="302"/>
      <c r="Y10" s="298"/>
      <c r="Z10" s="298"/>
    </row>
    <row r="11" spans="1:26" ht="16.5" customHeight="1">
      <c r="A11" s="201"/>
      <c r="B11" s="217" t="s">
        <v>36</v>
      </c>
      <c r="C11" s="112" t="s">
        <v>21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2</v>
      </c>
      <c r="J11" s="46">
        <v>0</v>
      </c>
      <c r="K11" s="47">
        <v>0</v>
      </c>
      <c r="L11" s="46">
        <v>0</v>
      </c>
      <c r="M11" s="47">
        <v>0</v>
      </c>
      <c r="N11" s="47">
        <v>0</v>
      </c>
      <c r="O11" s="48">
        <v>4</v>
      </c>
      <c r="P11" s="49">
        <f t="shared" si="0"/>
        <v>6</v>
      </c>
      <c r="Q11" s="213">
        <f>P11+P12+P13</f>
        <v>105</v>
      </c>
      <c r="R11" s="214"/>
      <c r="S11" s="214">
        <v>117</v>
      </c>
      <c r="T11" s="214">
        <v>52</v>
      </c>
      <c r="U11" s="143"/>
      <c r="V11" s="236">
        <v>93</v>
      </c>
      <c r="W11" s="236">
        <v>113</v>
      </c>
      <c r="X11" s="300">
        <v>52</v>
      </c>
      <c r="Y11" s="297">
        <v>77</v>
      </c>
      <c r="Z11" s="297">
        <v>35</v>
      </c>
    </row>
    <row r="12" spans="1:26" ht="16.5" customHeight="1">
      <c r="A12" s="201"/>
      <c r="B12" s="218"/>
      <c r="C12" s="108" t="s">
        <v>33</v>
      </c>
      <c r="D12" s="30">
        <v>0</v>
      </c>
      <c r="E12" s="30">
        <v>0</v>
      </c>
      <c r="F12" s="30">
        <v>20</v>
      </c>
      <c r="G12" s="30">
        <v>0</v>
      </c>
      <c r="H12" s="30">
        <v>0</v>
      </c>
      <c r="I12" s="30">
        <v>6</v>
      </c>
      <c r="J12" s="30">
        <v>61</v>
      </c>
      <c r="K12" s="31">
        <v>0</v>
      </c>
      <c r="L12" s="30">
        <v>0</v>
      </c>
      <c r="M12" s="31">
        <v>0</v>
      </c>
      <c r="N12" s="31">
        <v>0</v>
      </c>
      <c r="O12" s="32">
        <v>12</v>
      </c>
      <c r="P12" s="33">
        <f t="shared" si="0"/>
        <v>99</v>
      </c>
      <c r="Q12" s="214"/>
      <c r="R12" s="214"/>
      <c r="S12" s="214"/>
      <c r="T12" s="214"/>
      <c r="U12" s="143">
        <v>105</v>
      </c>
      <c r="V12" s="237"/>
      <c r="W12" s="237"/>
      <c r="X12" s="301"/>
      <c r="Y12" s="295"/>
      <c r="Z12" s="295"/>
    </row>
    <row r="13" spans="1:26" ht="16.5" customHeight="1" thickBot="1">
      <c r="A13" s="202"/>
      <c r="B13" s="219"/>
      <c r="C13" s="113" t="s">
        <v>34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1">
        <v>0</v>
      </c>
      <c r="L13" s="50">
        <v>0</v>
      </c>
      <c r="M13" s="51">
        <v>0</v>
      </c>
      <c r="N13" s="51">
        <v>0</v>
      </c>
      <c r="O13" s="52">
        <v>0</v>
      </c>
      <c r="P13" s="89">
        <f t="shared" si="0"/>
        <v>0</v>
      </c>
      <c r="Q13" s="224"/>
      <c r="R13" s="224"/>
      <c r="S13" s="224"/>
      <c r="T13" s="224"/>
      <c r="U13" s="146"/>
      <c r="V13" s="238"/>
      <c r="W13" s="238"/>
      <c r="X13" s="304"/>
      <c r="Y13" s="296"/>
      <c r="Z13" s="296"/>
    </row>
    <row r="14" spans="1:26" ht="16.5" customHeight="1">
      <c r="A14" s="206" t="s">
        <v>37</v>
      </c>
      <c r="B14" s="220" t="s">
        <v>38</v>
      </c>
      <c r="C14" s="107" t="s">
        <v>21</v>
      </c>
      <c r="D14" s="38">
        <v>0</v>
      </c>
      <c r="E14" s="26">
        <v>0</v>
      </c>
      <c r="F14" s="26">
        <v>0</v>
      </c>
      <c r="G14" s="38">
        <v>0</v>
      </c>
      <c r="H14" s="26">
        <v>0</v>
      </c>
      <c r="I14" s="26">
        <v>0</v>
      </c>
      <c r="J14" s="46">
        <v>0</v>
      </c>
      <c r="K14" s="46">
        <v>0</v>
      </c>
      <c r="L14" s="26">
        <v>0</v>
      </c>
      <c r="M14" s="27">
        <v>0</v>
      </c>
      <c r="N14" s="27">
        <v>0</v>
      </c>
      <c r="O14" s="40">
        <v>0</v>
      </c>
      <c r="P14" s="49">
        <f t="shared" si="0"/>
        <v>0</v>
      </c>
      <c r="Q14" s="222">
        <f>P14+P15+P16</f>
        <v>33</v>
      </c>
      <c r="R14" s="222">
        <f>SUM(Q14:Q22)</f>
        <v>43</v>
      </c>
      <c r="S14" s="222">
        <v>18</v>
      </c>
      <c r="T14" s="222">
        <v>2</v>
      </c>
      <c r="U14" s="142"/>
      <c r="V14" s="248">
        <v>0</v>
      </c>
      <c r="W14" s="248">
        <v>14</v>
      </c>
      <c r="X14" s="303">
        <v>31</v>
      </c>
      <c r="Y14" s="294">
        <v>0</v>
      </c>
      <c r="Z14" s="294">
        <v>0</v>
      </c>
    </row>
    <row r="15" spans="1:26" ht="16.5" customHeight="1">
      <c r="A15" s="201"/>
      <c r="B15" s="218"/>
      <c r="C15" s="108" t="s">
        <v>33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20</v>
      </c>
      <c r="M15" s="30">
        <v>12</v>
      </c>
      <c r="N15" s="31">
        <v>0</v>
      </c>
      <c r="O15" s="32">
        <v>1</v>
      </c>
      <c r="P15" s="33">
        <f t="shared" si="0"/>
        <v>33</v>
      </c>
      <c r="Q15" s="214"/>
      <c r="R15" s="214"/>
      <c r="S15" s="214"/>
      <c r="T15" s="214"/>
      <c r="U15" s="143">
        <v>33</v>
      </c>
      <c r="V15" s="237"/>
      <c r="W15" s="237"/>
      <c r="X15" s="301"/>
      <c r="Y15" s="295"/>
      <c r="Z15" s="295"/>
    </row>
    <row r="16" spans="1:26" ht="16.5" customHeight="1">
      <c r="A16" s="201"/>
      <c r="B16" s="221"/>
      <c r="C16" s="109" t="s">
        <v>34</v>
      </c>
      <c r="D16" s="42">
        <v>0</v>
      </c>
      <c r="E16" s="34">
        <v>0</v>
      </c>
      <c r="F16" s="34">
        <v>0</v>
      </c>
      <c r="G16" s="42">
        <v>0</v>
      </c>
      <c r="H16" s="34">
        <v>0</v>
      </c>
      <c r="I16" s="34">
        <v>0</v>
      </c>
      <c r="J16" s="42">
        <v>0</v>
      </c>
      <c r="K16" s="42">
        <v>0</v>
      </c>
      <c r="L16" s="42">
        <v>0</v>
      </c>
      <c r="M16" s="43">
        <v>0</v>
      </c>
      <c r="N16" s="43">
        <v>0</v>
      </c>
      <c r="O16" s="44">
        <v>0</v>
      </c>
      <c r="P16" s="137">
        <f t="shared" si="0"/>
        <v>0</v>
      </c>
      <c r="Q16" s="223"/>
      <c r="R16" s="214"/>
      <c r="S16" s="223"/>
      <c r="T16" s="223"/>
      <c r="U16" s="144"/>
      <c r="V16" s="256"/>
      <c r="W16" s="256"/>
      <c r="X16" s="302"/>
      <c r="Y16" s="298"/>
      <c r="Z16" s="298"/>
    </row>
    <row r="17" spans="1:26" ht="16.5" customHeight="1">
      <c r="A17" s="201"/>
      <c r="B17" s="217" t="s">
        <v>39</v>
      </c>
      <c r="C17" s="110" t="s">
        <v>21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0">
        <v>0</v>
      </c>
      <c r="K17" s="30">
        <v>0</v>
      </c>
      <c r="L17" s="46">
        <v>0</v>
      </c>
      <c r="M17" s="47">
        <v>0</v>
      </c>
      <c r="N17" s="47">
        <v>0</v>
      </c>
      <c r="O17" s="40">
        <v>0</v>
      </c>
      <c r="P17" s="49">
        <f t="shared" si="0"/>
        <v>0</v>
      </c>
      <c r="Q17" s="213">
        <f>P17+P18+P19</f>
        <v>0</v>
      </c>
      <c r="R17" s="214"/>
      <c r="S17" s="214">
        <v>28</v>
      </c>
      <c r="T17" s="214">
        <v>26</v>
      </c>
      <c r="U17" s="145"/>
      <c r="V17" s="236">
        <v>36</v>
      </c>
      <c r="W17" s="236">
        <v>1</v>
      </c>
      <c r="X17" s="300">
        <v>21</v>
      </c>
      <c r="Y17" s="297">
        <v>36</v>
      </c>
      <c r="Z17" s="297">
        <v>19</v>
      </c>
    </row>
    <row r="18" spans="1:26" ht="16.5" customHeight="1">
      <c r="A18" s="201"/>
      <c r="B18" s="218"/>
      <c r="C18" s="108" t="s">
        <v>33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128">
        <v>0</v>
      </c>
      <c r="K18" s="30">
        <v>0</v>
      </c>
      <c r="L18" s="30">
        <v>0</v>
      </c>
      <c r="M18" s="31">
        <v>0</v>
      </c>
      <c r="N18" s="31">
        <v>0</v>
      </c>
      <c r="O18" s="32">
        <v>0</v>
      </c>
      <c r="P18" s="33">
        <f t="shared" si="0"/>
        <v>0</v>
      </c>
      <c r="Q18" s="214"/>
      <c r="R18" s="214"/>
      <c r="S18" s="214"/>
      <c r="T18" s="214"/>
      <c r="U18" s="143">
        <v>43</v>
      </c>
      <c r="V18" s="237"/>
      <c r="W18" s="237"/>
      <c r="X18" s="301"/>
      <c r="Y18" s="295"/>
      <c r="Z18" s="295"/>
    </row>
    <row r="19" spans="1:26" ht="16.5" customHeight="1">
      <c r="A19" s="201"/>
      <c r="B19" s="221"/>
      <c r="C19" s="111" t="s">
        <v>34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3">
        <v>0</v>
      </c>
      <c r="N19" s="43">
        <v>0</v>
      </c>
      <c r="O19" s="44">
        <v>0</v>
      </c>
      <c r="P19" s="137">
        <f t="shared" si="0"/>
        <v>0</v>
      </c>
      <c r="Q19" s="223"/>
      <c r="R19" s="214"/>
      <c r="S19" s="223"/>
      <c r="T19" s="223"/>
      <c r="U19" s="144"/>
      <c r="V19" s="256"/>
      <c r="W19" s="256"/>
      <c r="X19" s="302"/>
      <c r="Y19" s="298"/>
      <c r="Z19" s="298"/>
    </row>
    <row r="20" spans="1:26" ht="16.5" customHeight="1">
      <c r="A20" s="201"/>
      <c r="B20" s="217" t="s">
        <v>40</v>
      </c>
      <c r="C20" s="112" t="s">
        <v>21</v>
      </c>
      <c r="D20" s="38">
        <v>0</v>
      </c>
      <c r="E20" s="46">
        <v>0</v>
      </c>
      <c r="F20" s="46">
        <v>0</v>
      </c>
      <c r="G20" s="38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7">
        <v>0</v>
      </c>
      <c r="N20" s="47">
        <v>0</v>
      </c>
      <c r="O20" s="40">
        <v>0</v>
      </c>
      <c r="P20" s="49">
        <f t="shared" si="0"/>
        <v>0</v>
      </c>
      <c r="Q20" s="213">
        <f>P20+P21+P22</f>
        <v>10</v>
      </c>
      <c r="R20" s="214"/>
      <c r="S20" s="214">
        <v>47</v>
      </c>
      <c r="T20" s="214">
        <v>0</v>
      </c>
      <c r="U20" s="143"/>
      <c r="V20" s="236">
        <v>15</v>
      </c>
      <c r="W20" s="236">
        <v>4</v>
      </c>
      <c r="X20" s="300">
        <v>0</v>
      </c>
      <c r="Y20" s="297">
        <v>0</v>
      </c>
      <c r="Z20" s="297">
        <v>0</v>
      </c>
    </row>
    <row r="21" spans="1:26" ht="16.5" customHeight="1">
      <c r="A21" s="201"/>
      <c r="B21" s="218"/>
      <c r="C21" s="108" t="s">
        <v>33</v>
      </c>
      <c r="D21" s="30">
        <v>0</v>
      </c>
      <c r="E21" s="30">
        <v>0</v>
      </c>
      <c r="F21" s="30">
        <v>0</v>
      </c>
      <c r="G21" s="30">
        <v>10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1">
        <v>0</v>
      </c>
      <c r="N21" s="31">
        <v>0</v>
      </c>
      <c r="O21" s="32">
        <v>0</v>
      </c>
      <c r="P21" s="33">
        <f t="shared" si="0"/>
        <v>10</v>
      </c>
      <c r="Q21" s="214"/>
      <c r="R21" s="214"/>
      <c r="S21" s="214"/>
      <c r="T21" s="214"/>
      <c r="U21" s="143">
        <v>0</v>
      </c>
      <c r="V21" s="237"/>
      <c r="W21" s="237"/>
      <c r="X21" s="301"/>
      <c r="Y21" s="295"/>
      <c r="Z21" s="295"/>
    </row>
    <row r="22" spans="1:26" ht="16.5" customHeight="1" thickBot="1">
      <c r="A22" s="202"/>
      <c r="B22" s="219"/>
      <c r="C22" s="113" t="s">
        <v>34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1">
        <v>0</v>
      </c>
      <c r="N22" s="51">
        <v>0</v>
      </c>
      <c r="O22" s="52">
        <v>0</v>
      </c>
      <c r="P22" s="89">
        <f t="shared" si="0"/>
        <v>0</v>
      </c>
      <c r="Q22" s="224"/>
      <c r="R22" s="224"/>
      <c r="S22" s="224"/>
      <c r="T22" s="224"/>
      <c r="U22" s="146"/>
      <c r="V22" s="238"/>
      <c r="W22" s="238"/>
      <c r="X22" s="304"/>
      <c r="Y22" s="296"/>
      <c r="Z22" s="296"/>
    </row>
    <row r="23" spans="1:26" ht="16.5" customHeight="1">
      <c r="A23" s="206" t="s">
        <v>41</v>
      </c>
      <c r="B23" s="220" t="s">
        <v>42</v>
      </c>
      <c r="C23" s="107" t="s">
        <v>21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30">
        <v>0</v>
      </c>
      <c r="K23" s="46">
        <v>0</v>
      </c>
      <c r="L23" s="26">
        <v>0</v>
      </c>
      <c r="M23" s="27">
        <v>0</v>
      </c>
      <c r="N23" s="27">
        <v>0</v>
      </c>
      <c r="O23" s="48">
        <v>0</v>
      </c>
      <c r="P23" s="49">
        <f t="shared" si="0"/>
        <v>0</v>
      </c>
      <c r="Q23" s="222">
        <f>P23+P24+P25</f>
        <v>162</v>
      </c>
      <c r="R23" s="222">
        <f>SUM(Q23:Q40)</f>
        <v>953</v>
      </c>
      <c r="S23" s="222">
        <v>71</v>
      </c>
      <c r="T23" s="222">
        <v>286</v>
      </c>
      <c r="U23" s="142"/>
      <c r="V23" s="248">
        <v>33</v>
      </c>
      <c r="W23" s="248">
        <v>55</v>
      </c>
      <c r="X23" s="303">
        <v>87</v>
      </c>
      <c r="Y23" s="294">
        <v>57</v>
      </c>
      <c r="Z23" s="294">
        <v>46</v>
      </c>
    </row>
    <row r="24" spans="1:26" ht="16.5" customHeight="1">
      <c r="A24" s="201"/>
      <c r="B24" s="218"/>
      <c r="C24" s="108" t="s">
        <v>33</v>
      </c>
      <c r="D24" s="30">
        <v>0</v>
      </c>
      <c r="E24" s="30">
        <v>5</v>
      </c>
      <c r="F24" s="29">
        <v>15</v>
      </c>
      <c r="G24" s="30">
        <v>8</v>
      </c>
      <c r="H24" s="30">
        <v>8</v>
      </c>
      <c r="I24" s="30">
        <v>0</v>
      </c>
      <c r="J24" s="30">
        <v>35</v>
      </c>
      <c r="K24" s="30">
        <v>5</v>
      </c>
      <c r="L24" s="30">
        <v>7</v>
      </c>
      <c r="M24" s="34">
        <v>0</v>
      </c>
      <c r="N24" s="31">
        <v>37</v>
      </c>
      <c r="O24" s="32">
        <v>42</v>
      </c>
      <c r="P24" s="33">
        <f t="shared" si="0"/>
        <v>162</v>
      </c>
      <c r="Q24" s="214"/>
      <c r="R24" s="214"/>
      <c r="S24" s="214"/>
      <c r="T24" s="214"/>
      <c r="U24" s="143">
        <v>36</v>
      </c>
      <c r="V24" s="237"/>
      <c r="W24" s="237"/>
      <c r="X24" s="301"/>
      <c r="Y24" s="295"/>
      <c r="Z24" s="295"/>
    </row>
    <row r="25" spans="1:26" ht="16.5" customHeight="1">
      <c r="A25" s="201"/>
      <c r="B25" s="221"/>
      <c r="C25" s="109" t="s">
        <v>34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42">
        <v>0</v>
      </c>
      <c r="M25" s="43">
        <v>0</v>
      </c>
      <c r="N25" s="43">
        <v>0</v>
      </c>
      <c r="O25" s="44">
        <v>0</v>
      </c>
      <c r="P25" s="137">
        <f t="shared" si="0"/>
        <v>0</v>
      </c>
      <c r="Q25" s="223"/>
      <c r="R25" s="214"/>
      <c r="S25" s="223"/>
      <c r="T25" s="223"/>
      <c r="U25" s="144"/>
      <c r="V25" s="256"/>
      <c r="W25" s="256"/>
      <c r="X25" s="302"/>
      <c r="Y25" s="298"/>
      <c r="Z25" s="298"/>
    </row>
    <row r="26" spans="1:26" ht="16.5" customHeight="1">
      <c r="A26" s="201"/>
      <c r="B26" s="217" t="s">
        <v>43</v>
      </c>
      <c r="C26" s="110" t="s">
        <v>21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4</v>
      </c>
      <c r="K26" s="38">
        <v>0</v>
      </c>
      <c r="L26" s="46">
        <v>0</v>
      </c>
      <c r="M26" s="47">
        <v>0</v>
      </c>
      <c r="N26" s="47">
        <v>0</v>
      </c>
      <c r="O26" s="40">
        <v>0</v>
      </c>
      <c r="P26" s="49">
        <f t="shared" si="0"/>
        <v>4</v>
      </c>
      <c r="Q26" s="213">
        <f>P26+P27+P28</f>
        <v>527</v>
      </c>
      <c r="R26" s="214"/>
      <c r="S26" s="214">
        <v>291</v>
      </c>
      <c r="T26" s="213">
        <v>490</v>
      </c>
      <c r="U26" s="145"/>
      <c r="V26" s="236">
        <v>324</v>
      </c>
      <c r="W26" s="236">
        <v>305</v>
      </c>
      <c r="X26" s="300">
        <v>606</v>
      </c>
      <c r="Y26" s="297">
        <v>609</v>
      </c>
      <c r="Z26" s="297">
        <v>612</v>
      </c>
    </row>
    <row r="27" spans="1:26" ht="16.5" customHeight="1">
      <c r="A27" s="201"/>
      <c r="B27" s="218"/>
      <c r="C27" s="108" t="s">
        <v>33</v>
      </c>
      <c r="D27" s="30">
        <v>43</v>
      </c>
      <c r="E27" s="30">
        <v>37</v>
      </c>
      <c r="F27" s="29">
        <v>111</v>
      </c>
      <c r="G27" s="30">
        <v>41</v>
      </c>
      <c r="H27" s="30">
        <v>32</v>
      </c>
      <c r="I27" s="30">
        <v>20</v>
      </c>
      <c r="J27" s="30">
        <v>126</v>
      </c>
      <c r="K27" s="31">
        <v>6</v>
      </c>
      <c r="L27" s="30">
        <v>22</v>
      </c>
      <c r="M27" s="31">
        <v>37</v>
      </c>
      <c r="N27" s="31">
        <v>0</v>
      </c>
      <c r="O27" s="32">
        <v>48</v>
      </c>
      <c r="P27" s="33">
        <f t="shared" si="0"/>
        <v>523</v>
      </c>
      <c r="Q27" s="214"/>
      <c r="R27" s="214"/>
      <c r="S27" s="214"/>
      <c r="T27" s="214"/>
      <c r="U27" s="143">
        <v>300</v>
      </c>
      <c r="V27" s="237"/>
      <c r="W27" s="237"/>
      <c r="X27" s="301"/>
      <c r="Y27" s="295"/>
      <c r="Z27" s="295"/>
    </row>
    <row r="28" spans="1:26" ht="16.5" customHeight="1">
      <c r="A28" s="201"/>
      <c r="B28" s="221"/>
      <c r="C28" s="111" t="s">
        <v>34</v>
      </c>
      <c r="D28" s="34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3">
        <v>0</v>
      </c>
      <c r="N28" s="43">
        <v>0</v>
      </c>
      <c r="O28" s="44">
        <v>0</v>
      </c>
      <c r="P28" s="137">
        <f t="shared" si="0"/>
        <v>0</v>
      </c>
      <c r="Q28" s="223"/>
      <c r="R28" s="214"/>
      <c r="S28" s="223"/>
      <c r="T28" s="223"/>
      <c r="U28" s="144"/>
      <c r="V28" s="256"/>
      <c r="W28" s="256"/>
      <c r="X28" s="302"/>
      <c r="Y28" s="298"/>
      <c r="Z28" s="298"/>
    </row>
    <row r="29" spans="1:26" ht="16.5" customHeight="1">
      <c r="A29" s="201"/>
      <c r="B29" s="217" t="s">
        <v>85</v>
      </c>
      <c r="C29" s="110" t="s">
        <v>21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40">
        <v>0</v>
      </c>
      <c r="P29" s="49">
        <f t="shared" si="0"/>
        <v>0</v>
      </c>
      <c r="Q29" s="213">
        <f>P29+P30+P31</f>
        <v>72</v>
      </c>
      <c r="R29" s="214"/>
      <c r="S29" s="214">
        <v>181</v>
      </c>
      <c r="T29" s="213">
        <v>243</v>
      </c>
      <c r="U29" s="145"/>
      <c r="V29" s="236">
        <v>95</v>
      </c>
      <c r="W29" s="236">
        <v>87</v>
      </c>
      <c r="X29" s="300">
        <v>436</v>
      </c>
      <c r="Y29" s="297">
        <v>203</v>
      </c>
      <c r="Z29" s="297">
        <v>83</v>
      </c>
    </row>
    <row r="30" spans="1:26" ht="16.5" customHeight="1">
      <c r="A30" s="201"/>
      <c r="B30" s="218"/>
      <c r="C30" s="108" t="s">
        <v>33</v>
      </c>
      <c r="D30" s="30">
        <v>0</v>
      </c>
      <c r="E30" s="30">
        <v>0</v>
      </c>
      <c r="F30" s="29">
        <v>16</v>
      </c>
      <c r="G30" s="30">
        <v>0</v>
      </c>
      <c r="H30" s="30">
        <v>23</v>
      </c>
      <c r="I30" s="30">
        <v>23</v>
      </c>
      <c r="J30" s="30">
        <v>0</v>
      </c>
      <c r="K30" s="31">
        <v>4</v>
      </c>
      <c r="L30" s="30">
        <v>2</v>
      </c>
      <c r="M30" s="30">
        <v>0</v>
      </c>
      <c r="N30" s="30">
        <v>4</v>
      </c>
      <c r="O30" s="32">
        <v>0</v>
      </c>
      <c r="P30" s="33">
        <f t="shared" si="0"/>
        <v>72</v>
      </c>
      <c r="Q30" s="214"/>
      <c r="R30" s="214"/>
      <c r="S30" s="214"/>
      <c r="T30" s="214"/>
      <c r="U30" s="143">
        <v>173</v>
      </c>
      <c r="V30" s="237"/>
      <c r="W30" s="237"/>
      <c r="X30" s="301"/>
      <c r="Y30" s="295"/>
      <c r="Z30" s="295"/>
    </row>
    <row r="31" spans="1:26" ht="16.5" customHeight="1">
      <c r="A31" s="201"/>
      <c r="B31" s="221"/>
      <c r="C31" s="111" t="s">
        <v>34</v>
      </c>
      <c r="D31" s="34">
        <v>0</v>
      </c>
      <c r="E31" s="34">
        <v>0</v>
      </c>
      <c r="F31" s="42">
        <v>0</v>
      </c>
      <c r="G31" s="34">
        <v>0</v>
      </c>
      <c r="H31" s="42">
        <v>0</v>
      </c>
      <c r="I31" s="34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4">
        <v>0</v>
      </c>
      <c r="P31" s="137">
        <f t="shared" si="0"/>
        <v>0</v>
      </c>
      <c r="Q31" s="223"/>
      <c r="R31" s="214"/>
      <c r="S31" s="223"/>
      <c r="T31" s="223"/>
      <c r="U31" s="144"/>
      <c r="V31" s="256"/>
      <c r="W31" s="256"/>
      <c r="X31" s="302"/>
      <c r="Y31" s="298"/>
      <c r="Z31" s="298"/>
    </row>
    <row r="32" spans="1:26" ht="16.5" customHeight="1">
      <c r="A32" s="201"/>
      <c r="B32" s="217" t="s">
        <v>96</v>
      </c>
      <c r="C32" s="112" t="s">
        <v>21</v>
      </c>
      <c r="D32" s="38">
        <v>0</v>
      </c>
      <c r="E32" s="38">
        <v>0</v>
      </c>
      <c r="F32" s="46">
        <v>0</v>
      </c>
      <c r="G32" s="38">
        <v>0</v>
      </c>
      <c r="H32" s="46">
        <v>0</v>
      </c>
      <c r="I32" s="38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8">
        <v>0</v>
      </c>
      <c r="P32" s="49">
        <f t="shared" si="0"/>
        <v>0</v>
      </c>
      <c r="Q32" s="213">
        <f>P32+P33+P34</f>
        <v>121</v>
      </c>
      <c r="R32" s="214"/>
      <c r="S32" s="214">
        <v>185</v>
      </c>
      <c r="T32" s="213">
        <v>154</v>
      </c>
      <c r="U32" s="145"/>
      <c r="V32" s="236">
        <v>61</v>
      </c>
      <c r="W32" s="236">
        <v>76</v>
      </c>
      <c r="X32" s="300">
        <v>113</v>
      </c>
      <c r="Y32" s="297">
        <v>184</v>
      </c>
      <c r="Z32" s="297">
        <v>17</v>
      </c>
    </row>
    <row r="33" spans="1:26" ht="16.5" customHeight="1">
      <c r="A33" s="201"/>
      <c r="B33" s="218"/>
      <c r="C33" s="108" t="s">
        <v>33</v>
      </c>
      <c r="D33" s="30">
        <v>0</v>
      </c>
      <c r="E33" s="30">
        <v>2</v>
      </c>
      <c r="F33" s="30">
        <v>2</v>
      </c>
      <c r="G33" s="30">
        <v>7</v>
      </c>
      <c r="H33" s="30">
        <v>28</v>
      </c>
      <c r="I33" s="30">
        <v>0</v>
      </c>
      <c r="J33" s="30">
        <v>25</v>
      </c>
      <c r="K33" s="30">
        <v>20</v>
      </c>
      <c r="L33" s="30">
        <v>0</v>
      </c>
      <c r="M33" s="30">
        <v>32</v>
      </c>
      <c r="N33" s="30">
        <v>0</v>
      </c>
      <c r="O33" s="32">
        <v>5</v>
      </c>
      <c r="P33" s="33">
        <f t="shared" si="0"/>
        <v>121</v>
      </c>
      <c r="Q33" s="214"/>
      <c r="R33" s="214"/>
      <c r="S33" s="214"/>
      <c r="T33" s="214"/>
      <c r="U33" s="143">
        <v>132</v>
      </c>
      <c r="V33" s="237"/>
      <c r="W33" s="237"/>
      <c r="X33" s="301"/>
      <c r="Y33" s="295"/>
      <c r="Z33" s="295"/>
    </row>
    <row r="34" spans="1:26" ht="16.5" customHeight="1">
      <c r="A34" s="201"/>
      <c r="B34" s="221"/>
      <c r="C34" s="109" t="s">
        <v>34</v>
      </c>
      <c r="D34" s="42">
        <v>0</v>
      </c>
      <c r="E34" s="42">
        <v>0</v>
      </c>
      <c r="F34" s="34">
        <v>0</v>
      </c>
      <c r="G34" s="42">
        <v>0</v>
      </c>
      <c r="H34" s="34">
        <v>0</v>
      </c>
      <c r="I34" s="42">
        <v>0</v>
      </c>
      <c r="J34" s="42">
        <v>0</v>
      </c>
      <c r="K34" s="42">
        <v>0</v>
      </c>
      <c r="L34" s="34">
        <v>0</v>
      </c>
      <c r="M34" s="34">
        <v>0</v>
      </c>
      <c r="N34" s="34">
        <v>0</v>
      </c>
      <c r="O34" s="36">
        <v>0</v>
      </c>
      <c r="P34" s="137">
        <f t="shared" si="0"/>
        <v>0</v>
      </c>
      <c r="Q34" s="223"/>
      <c r="R34" s="214"/>
      <c r="S34" s="223"/>
      <c r="T34" s="223"/>
      <c r="U34" s="144"/>
      <c r="V34" s="256"/>
      <c r="W34" s="256"/>
      <c r="X34" s="302"/>
      <c r="Y34" s="298"/>
      <c r="Z34" s="298"/>
    </row>
    <row r="35" spans="1:26" ht="16.5" customHeight="1">
      <c r="A35" s="201"/>
      <c r="B35" s="217" t="s">
        <v>97</v>
      </c>
      <c r="C35" s="110" t="s">
        <v>21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40">
        <v>0</v>
      </c>
      <c r="P35" s="49">
        <f t="shared" si="0"/>
        <v>0</v>
      </c>
      <c r="Q35" s="213">
        <f>P35+P36+P37</f>
        <v>0</v>
      </c>
      <c r="R35" s="214"/>
      <c r="S35" s="214">
        <v>0</v>
      </c>
      <c r="T35" s="213">
        <v>0</v>
      </c>
      <c r="U35" s="145"/>
      <c r="V35" s="236">
        <v>0</v>
      </c>
      <c r="W35" s="236">
        <v>0</v>
      </c>
      <c r="X35" s="300">
        <v>0</v>
      </c>
      <c r="Y35" s="297">
        <v>0</v>
      </c>
      <c r="Z35" s="297">
        <v>0</v>
      </c>
    </row>
    <row r="36" spans="1:26" ht="16.5" customHeight="1">
      <c r="A36" s="201"/>
      <c r="B36" s="218"/>
      <c r="C36" s="108" t="s">
        <v>33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2">
        <v>0</v>
      </c>
      <c r="P36" s="33">
        <f t="shared" si="0"/>
        <v>0</v>
      </c>
      <c r="Q36" s="214"/>
      <c r="R36" s="214"/>
      <c r="S36" s="214"/>
      <c r="T36" s="214"/>
      <c r="U36" s="143">
        <v>0</v>
      </c>
      <c r="V36" s="237"/>
      <c r="W36" s="237"/>
      <c r="X36" s="301"/>
      <c r="Y36" s="295"/>
      <c r="Z36" s="295"/>
    </row>
    <row r="37" spans="1:26" ht="16.5" customHeight="1">
      <c r="A37" s="201"/>
      <c r="B37" s="221"/>
      <c r="C37" s="111" t="s">
        <v>34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4">
        <v>0</v>
      </c>
      <c r="P37" s="137">
        <f t="shared" si="0"/>
        <v>0</v>
      </c>
      <c r="Q37" s="223"/>
      <c r="R37" s="214"/>
      <c r="S37" s="223"/>
      <c r="T37" s="223"/>
      <c r="U37" s="144"/>
      <c r="V37" s="256"/>
      <c r="W37" s="256"/>
      <c r="X37" s="302"/>
      <c r="Y37" s="298"/>
      <c r="Z37" s="298"/>
    </row>
    <row r="38" spans="1:26" ht="16.5" customHeight="1">
      <c r="A38" s="201"/>
      <c r="B38" s="217" t="s">
        <v>98</v>
      </c>
      <c r="C38" s="112" t="s">
        <v>21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9">
        <f t="shared" si="0"/>
        <v>0</v>
      </c>
      <c r="Q38" s="213">
        <f>P38+P39+P40</f>
        <v>71</v>
      </c>
      <c r="R38" s="214"/>
      <c r="S38" s="214">
        <v>8</v>
      </c>
      <c r="T38" s="214">
        <v>19</v>
      </c>
      <c r="U38" s="143"/>
      <c r="V38" s="236">
        <v>4</v>
      </c>
      <c r="W38" s="236">
        <v>29</v>
      </c>
      <c r="X38" s="300">
        <v>72</v>
      </c>
      <c r="Y38" s="297">
        <v>2</v>
      </c>
      <c r="Z38" s="297">
        <v>4</v>
      </c>
    </row>
    <row r="39" spans="1:26" ht="16.5" customHeight="1">
      <c r="A39" s="201"/>
      <c r="B39" s="218"/>
      <c r="C39" s="108" t="s">
        <v>33</v>
      </c>
      <c r="D39" s="30">
        <v>0</v>
      </c>
      <c r="E39" s="30">
        <v>8</v>
      </c>
      <c r="F39" s="30">
        <v>0</v>
      </c>
      <c r="G39" s="30">
        <v>0</v>
      </c>
      <c r="H39" s="30">
        <v>37</v>
      </c>
      <c r="I39" s="30">
        <v>0</v>
      </c>
      <c r="J39" s="30">
        <v>0</v>
      </c>
      <c r="K39" s="30">
        <v>26</v>
      </c>
      <c r="L39" s="30">
        <v>0</v>
      </c>
      <c r="M39" s="30">
        <v>0</v>
      </c>
      <c r="N39" s="30">
        <v>0</v>
      </c>
      <c r="O39" s="30">
        <v>0</v>
      </c>
      <c r="P39" s="33">
        <f t="shared" si="0"/>
        <v>71</v>
      </c>
      <c r="Q39" s="214"/>
      <c r="R39" s="214"/>
      <c r="S39" s="214"/>
      <c r="T39" s="214"/>
      <c r="U39" s="143">
        <v>14</v>
      </c>
      <c r="V39" s="237"/>
      <c r="W39" s="237"/>
      <c r="X39" s="301"/>
      <c r="Y39" s="295"/>
      <c r="Z39" s="295"/>
    </row>
    <row r="40" spans="1:26" ht="16.5" customHeight="1" thickBot="1">
      <c r="A40" s="202"/>
      <c r="B40" s="219"/>
      <c r="C40" s="113" t="s">
        <v>34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89">
        <f t="shared" si="0"/>
        <v>0</v>
      </c>
      <c r="Q40" s="224"/>
      <c r="R40" s="224"/>
      <c r="S40" s="224"/>
      <c r="T40" s="224"/>
      <c r="U40" s="146"/>
      <c r="V40" s="238"/>
      <c r="W40" s="238"/>
      <c r="X40" s="304"/>
      <c r="Y40" s="296"/>
      <c r="Z40" s="296"/>
    </row>
    <row r="41" spans="1:26" ht="16.5" customHeight="1">
      <c r="A41" s="206" t="s">
        <v>99</v>
      </c>
      <c r="B41" s="220" t="s">
        <v>44</v>
      </c>
      <c r="C41" s="107" t="s">
        <v>21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46">
        <v>0</v>
      </c>
      <c r="K41" s="46">
        <v>0</v>
      </c>
      <c r="L41" s="26">
        <v>0</v>
      </c>
      <c r="M41" s="27">
        <v>0</v>
      </c>
      <c r="N41" s="27">
        <v>0</v>
      </c>
      <c r="O41" s="27">
        <v>0</v>
      </c>
      <c r="P41" s="49">
        <f t="shared" si="0"/>
        <v>0</v>
      </c>
      <c r="Q41" s="222">
        <f>P41+P42+P43</f>
        <v>67</v>
      </c>
      <c r="R41" s="222">
        <f>SUM(Q41:Q49)</f>
        <v>67</v>
      </c>
      <c r="S41" s="222">
        <v>8</v>
      </c>
      <c r="T41" s="222">
        <v>10</v>
      </c>
      <c r="U41" s="142"/>
      <c r="V41" s="248">
        <v>11</v>
      </c>
      <c r="W41" s="248">
        <v>62</v>
      </c>
      <c r="X41" s="303">
        <v>44</v>
      </c>
      <c r="Y41" s="294">
        <v>0</v>
      </c>
      <c r="Z41" s="294">
        <v>0</v>
      </c>
    </row>
    <row r="42" spans="1:26" ht="16.5" customHeight="1">
      <c r="A42" s="201"/>
      <c r="B42" s="218"/>
      <c r="C42" s="108" t="s">
        <v>33</v>
      </c>
      <c r="D42" s="30">
        <v>0</v>
      </c>
      <c r="E42" s="30">
        <v>32</v>
      </c>
      <c r="F42" s="30">
        <v>0</v>
      </c>
      <c r="G42" s="30">
        <v>0</v>
      </c>
      <c r="H42" s="30">
        <v>0</v>
      </c>
      <c r="I42" s="30">
        <v>35</v>
      </c>
      <c r="J42" s="30">
        <v>0</v>
      </c>
      <c r="K42" s="30">
        <v>0</v>
      </c>
      <c r="L42" s="30">
        <v>0</v>
      </c>
      <c r="M42" s="31">
        <v>0</v>
      </c>
      <c r="N42" s="31">
        <v>0</v>
      </c>
      <c r="O42" s="31">
        <v>0</v>
      </c>
      <c r="P42" s="33">
        <f t="shared" si="0"/>
        <v>67</v>
      </c>
      <c r="Q42" s="214"/>
      <c r="R42" s="214"/>
      <c r="S42" s="214"/>
      <c r="T42" s="214"/>
      <c r="U42" s="143">
        <v>12</v>
      </c>
      <c r="V42" s="237"/>
      <c r="W42" s="237"/>
      <c r="X42" s="301"/>
      <c r="Y42" s="295"/>
      <c r="Z42" s="295"/>
    </row>
    <row r="43" spans="1:26" ht="16.5" customHeight="1">
      <c r="A43" s="201"/>
      <c r="B43" s="221"/>
      <c r="C43" s="109" t="s">
        <v>34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42">
        <v>0</v>
      </c>
      <c r="M43" s="43">
        <v>0</v>
      </c>
      <c r="N43" s="43">
        <v>0</v>
      </c>
      <c r="O43" s="43">
        <v>0</v>
      </c>
      <c r="P43" s="137">
        <f t="shared" si="0"/>
        <v>0</v>
      </c>
      <c r="Q43" s="223"/>
      <c r="R43" s="214"/>
      <c r="S43" s="223"/>
      <c r="T43" s="223"/>
      <c r="U43" s="144"/>
      <c r="V43" s="256"/>
      <c r="W43" s="256"/>
      <c r="X43" s="302"/>
      <c r="Y43" s="298"/>
      <c r="Z43" s="298"/>
    </row>
    <row r="44" spans="1:26" ht="16.5" customHeight="1">
      <c r="A44" s="201"/>
      <c r="B44" s="217" t="s">
        <v>45</v>
      </c>
      <c r="C44" s="110" t="s">
        <v>21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46">
        <v>0</v>
      </c>
      <c r="M44" s="47">
        <v>0</v>
      </c>
      <c r="N44" s="47">
        <v>0</v>
      </c>
      <c r="O44" s="47">
        <v>0</v>
      </c>
      <c r="P44" s="49">
        <f t="shared" si="0"/>
        <v>0</v>
      </c>
      <c r="Q44" s="213">
        <f>P44+P45+P46</f>
        <v>0</v>
      </c>
      <c r="R44" s="214"/>
      <c r="S44" s="214">
        <v>5</v>
      </c>
      <c r="T44" s="213">
        <v>8</v>
      </c>
      <c r="U44" s="145"/>
      <c r="V44" s="236">
        <v>0</v>
      </c>
      <c r="W44" s="236">
        <v>12</v>
      </c>
      <c r="X44" s="300">
        <v>0</v>
      </c>
      <c r="Y44" s="297">
        <v>0</v>
      </c>
      <c r="Z44" s="297">
        <v>0</v>
      </c>
    </row>
    <row r="45" spans="1:26" ht="16.5" customHeight="1">
      <c r="A45" s="201"/>
      <c r="B45" s="218"/>
      <c r="C45" s="108" t="s">
        <v>33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1">
        <v>0</v>
      </c>
      <c r="N45" s="31">
        <v>0</v>
      </c>
      <c r="O45" s="31">
        <v>0</v>
      </c>
      <c r="P45" s="33">
        <f t="shared" si="0"/>
        <v>0</v>
      </c>
      <c r="Q45" s="214"/>
      <c r="R45" s="214"/>
      <c r="S45" s="214"/>
      <c r="T45" s="214"/>
      <c r="U45" s="143">
        <v>14</v>
      </c>
      <c r="V45" s="237"/>
      <c r="W45" s="237"/>
      <c r="X45" s="301"/>
      <c r="Y45" s="295"/>
      <c r="Z45" s="295"/>
    </row>
    <row r="46" spans="1:26" ht="16.5" customHeight="1">
      <c r="A46" s="201"/>
      <c r="B46" s="221"/>
      <c r="C46" s="111" t="s">
        <v>34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3">
        <v>0</v>
      </c>
      <c r="N46" s="43">
        <v>0</v>
      </c>
      <c r="O46" s="43">
        <v>0</v>
      </c>
      <c r="P46" s="137">
        <f t="shared" si="0"/>
        <v>0</v>
      </c>
      <c r="Q46" s="223"/>
      <c r="R46" s="214"/>
      <c r="S46" s="223"/>
      <c r="T46" s="223"/>
      <c r="U46" s="144"/>
      <c r="V46" s="256"/>
      <c r="W46" s="256"/>
      <c r="X46" s="302"/>
      <c r="Y46" s="298"/>
      <c r="Z46" s="298"/>
    </row>
    <row r="47" spans="1:26" ht="16.5" customHeight="1">
      <c r="A47" s="201"/>
      <c r="B47" s="217" t="s">
        <v>46</v>
      </c>
      <c r="C47" s="112" t="s">
        <v>21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7">
        <v>0</v>
      </c>
      <c r="N47" s="47">
        <v>0</v>
      </c>
      <c r="O47" s="47">
        <v>0</v>
      </c>
      <c r="P47" s="49">
        <f t="shared" si="0"/>
        <v>0</v>
      </c>
      <c r="Q47" s="213">
        <f>P47+P48+P49</f>
        <v>0</v>
      </c>
      <c r="R47" s="214"/>
      <c r="S47" s="214">
        <v>0</v>
      </c>
      <c r="T47" s="214">
        <v>0</v>
      </c>
      <c r="U47" s="143"/>
      <c r="V47" s="236">
        <v>0</v>
      </c>
      <c r="W47" s="236">
        <v>0</v>
      </c>
      <c r="X47" s="300">
        <v>0</v>
      </c>
      <c r="Y47" s="297">
        <v>0</v>
      </c>
      <c r="Z47" s="297">
        <v>0</v>
      </c>
    </row>
    <row r="48" spans="1:26" ht="16.5" customHeight="1">
      <c r="A48" s="201"/>
      <c r="B48" s="218"/>
      <c r="C48" s="108" t="s">
        <v>33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1">
        <v>0</v>
      </c>
      <c r="N48" s="31">
        <v>0</v>
      </c>
      <c r="O48" s="31">
        <v>0</v>
      </c>
      <c r="P48" s="33">
        <f t="shared" si="0"/>
        <v>0</v>
      </c>
      <c r="Q48" s="214"/>
      <c r="R48" s="214"/>
      <c r="S48" s="214"/>
      <c r="T48" s="214"/>
      <c r="U48" s="143">
        <v>0</v>
      </c>
      <c r="V48" s="237"/>
      <c r="W48" s="237"/>
      <c r="X48" s="301"/>
      <c r="Y48" s="295"/>
      <c r="Z48" s="295"/>
    </row>
    <row r="49" spans="1:26" ht="16.5" customHeight="1" thickBot="1">
      <c r="A49" s="202"/>
      <c r="B49" s="219"/>
      <c r="C49" s="113" t="s">
        <v>34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1">
        <v>0</v>
      </c>
      <c r="N49" s="51">
        <v>0</v>
      </c>
      <c r="O49" s="51">
        <v>0</v>
      </c>
      <c r="P49" s="89">
        <f t="shared" si="0"/>
        <v>0</v>
      </c>
      <c r="Q49" s="224"/>
      <c r="R49" s="224"/>
      <c r="S49" s="224"/>
      <c r="T49" s="224"/>
      <c r="U49" s="146"/>
      <c r="V49" s="238"/>
      <c r="W49" s="238"/>
      <c r="X49" s="304"/>
      <c r="Y49" s="296"/>
      <c r="Z49" s="296"/>
    </row>
    <row r="50" spans="1:26" ht="16.5" customHeight="1">
      <c r="A50" s="206" t="s">
        <v>47</v>
      </c>
      <c r="B50" s="220" t="s">
        <v>48</v>
      </c>
      <c r="C50" s="107" t="s">
        <v>21</v>
      </c>
      <c r="D50" s="26">
        <v>0</v>
      </c>
      <c r="E50" s="26">
        <v>0</v>
      </c>
      <c r="F50" s="26">
        <v>0</v>
      </c>
      <c r="G50" s="26">
        <v>0</v>
      </c>
      <c r="H50" s="26">
        <v>3</v>
      </c>
      <c r="I50" s="26">
        <v>0</v>
      </c>
      <c r="J50" s="26">
        <v>0</v>
      </c>
      <c r="K50" s="26">
        <v>0</v>
      </c>
      <c r="L50" s="26">
        <v>0</v>
      </c>
      <c r="M50" s="27">
        <v>0</v>
      </c>
      <c r="N50" s="27">
        <v>0</v>
      </c>
      <c r="O50" s="62">
        <v>1</v>
      </c>
      <c r="P50" s="49">
        <f t="shared" si="0"/>
        <v>4</v>
      </c>
      <c r="Q50" s="222">
        <f>P50+P51+P52</f>
        <v>234</v>
      </c>
      <c r="R50" s="222">
        <f>SUM(Q50:Q64)</f>
        <v>361</v>
      </c>
      <c r="S50" s="222">
        <v>248</v>
      </c>
      <c r="T50" s="222">
        <v>173</v>
      </c>
      <c r="U50" s="142"/>
      <c r="V50" s="248">
        <v>138</v>
      </c>
      <c r="W50" s="248">
        <v>40</v>
      </c>
      <c r="X50" s="303">
        <v>181</v>
      </c>
      <c r="Y50" s="294">
        <v>118</v>
      </c>
      <c r="Z50" s="294">
        <v>99</v>
      </c>
    </row>
    <row r="51" spans="1:26" ht="16.5" customHeight="1">
      <c r="A51" s="201"/>
      <c r="B51" s="218"/>
      <c r="C51" s="108" t="s">
        <v>33</v>
      </c>
      <c r="D51" s="30">
        <v>0</v>
      </c>
      <c r="E51" s="30">
        <v>7</v>
      </c>
      <c r="F51" s="30">
        <v>33</v>
      </c>
      <c r="G51" s="30">
        <v>3</v>
      </c>
      <c r="H51" s="30">
        <v>17</v>
      </c>
      <c r="I51" s="30">
        <v>0</v>
      </c>
      <c r="J51" s="30">
        <v>3</v>
      </c>
      <c r="K51" s="30">
        <v>10</v>
      </c>
      <c r="L51" s="30">
        <v>17</v>
      </c>
      <c r="M51" s="31">
        <v>6</v>
      </c>
      <c r="N51" s="31">
        <v>0</v>
      </c>
      <c r="O51" s="32">
        <v>133</v>
      </c>
      <c r="P51" s="33">
        <f t="shared" si="0"/>
        <v>229</v>
      </c>
      <c r="Q51" s="214"/>
      <c r="R51" s="214"/>
      <c r="S51" s="214"/>
      <c r="T51" s="214"/>
      <c r="U51" s="143">
        <v>120</v>
      </c>
      <c r="V51" s="237"/>
      <c r="W51" s="237"/>
      <c r="X51" s="301"/>
      <c r="Y51" s="295"/>
      <c r="Z51" s="295"/>
    </row>
    <row r="52" spans="1:26" ht="16.5" customHeight="1">
      <c r="A52" s="201"/>
      <c r="B52" s="221"/>
      <c r="C52" s="109" t="s">
        <v>34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42">
        <v>0</v>
      </c>
      <c r="M52" s="43">
        <v>0</v>
      </c>
      <c r="N52" s="43">
        <v>0</v>
      </c>
      <c r="O52" s="36">
        <v>1</v>
      </c>
      <c r="P52" s="137">
        <f t="shared" si="0"/>
        <v>1</v>
      </c>
      <c r="Q52" s="223"/>
      <c r="R52" s="214"/>
      <c r="S52" s="223"/>
      <c r="T52" s="223"/>
      <c r="U52" s="144"/>
      <c r="V52" s="256"/>
      <c r="W52" s="256"/>
      <c r="X52" s="302"/>
      <c r="Y52" s="298"/>
      <c r="Z52" s="298"/>
    </row>
    <row r="53" spans="1:26" ht="16.5" customHeight="1">
      <c r="A53" s="201"/>
      <c r="B53" s="217" t="s">
        <v>49</v>
      </c>
      <c r="C53" s="110" t="s">
        <v>21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46">
        <v>0</v>
      </c>
      <c r="M53" s="47">
        <v>0</v>
      </c>
      <c r="N53" s="47">
        <v>0</v>
      </c>
      <c r="O53" s="40">
        <v>0</v>
      </c>
      <c r="P53" s="49">
        <f t="shared" si="0"/>
        <v>0</v>
      </c>
      <c r="Q53" s="213">
        <f>P53+P54+P55</f>
        <v>64</v>
      </c>
      <c r="R53" s="214"/>
      <c r="S53" s="214">
        <v>91</v>
      </c>
      <c r="T53" s="213">
        <v>173</v>
      </c>
      <c r="U53" s="145"/>
      <c r="V53" s="236">
        <v>79</v>
      </c>
      <c r="W53" s="236">
        <v>138</v>
      </c>
      <c r="X53" s="300">
        <v>144</v>
      </c>
      <c r="Y53" s="297">
        <v>31</v>
      </c>
      <c r="Z53" s="297">
        <v>35</v>
      </c>
    </row>
    <row r="54" spans="1:26" ht="16.5" customHeight="1">
      <c r="A54" s="201"/>
      <c r="B54" s="218"/>
      <c r="C54" s="108" t="s">
        <v>33</v>
      </c>
      <c r="D54" s="30">
        <v>4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4</v>
      </c>
      <c r="K54" s="30">
        <v>52</v>
      </c>
      <c r="L54" s="30">
        <v>2</v>
      </c>
      <c r="M54" s="31">
        <v>0</v>
      </c>
      <c r="N54" s="31">
        <v>0</v>
      </c>
      <c r="O54" s="32">
        <v>2</v>
      </c>
      <c r="P54" s="33">
        <f t="shared" si="0"/>
        <v>64</v>
      </c>
      <c r="Q54" s="214"/>
      <c r="R54" s="214"/>
      <c r="S54" s="214"/>
      <c r="T54" s="214"/>
      <c r="U54" s="143">
        <v>30</v>
      </c>
      <c r="V54" s="237"/>
      <c r="W54" s="237"/>
      <c r="X54" s="301"/>
      <c r="Y54" s="295"/>
      <c r="Z54" s="295"/>
    </row>
    <row r="55" spans="1:26" ht="16.5" customHeight="1">
      <c r="A55" s="201"/>
      <c r="B55" s="221"/>
      <c r="C55" s="111" t="s">
        <v>34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3">
        <v>0</v>
      </c>
      <c r="N55" s="43">
        <v>0</v>
      </c>
      <c r="O55" s="43">
        <v>0</v>
      </c>
      <c r="P55" s="137">
        <f t="shared" si="0"/>
        <v>0</v>
      </c>
      <c r="Q55" s="223"/>
      <c r="R55" s="214"/>
      <c r="S55" s="223"/>
      <c r="T55" s="223"/>
      <c r="U55" s="144"/>
      <c r="V55" s="256"/>
      <c r="W55" s="256"/>
      <c r="X55" s="302"/>
      <c r="Y55" s="298"/>
      <c r="Z55" s="298"/>
    </row>
    <row r="56" spans="1:26" ht="16.5" customHeight="1">
      <c r="A56" s="201"/>
      <c r="B56" s="217" t="s">
        <v>150</v>
      </c>
      <c r="C56" s="112" t="s">
        <v>21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7">
        <v>0</v>
      </c>
      <c r="N56" s="47">
        <v>0</v>
      </c>
      <c r="O56" s="47">
        <v>0</v>
      </c>
      <c r="P56" s="49">
        <f t="shared" si="0"/>
        <v>0</v>
      </c>
      <c r="Q56" s="213">
        <f>P56+P57+P58</f>
        <v>4</v>
      </c>
      <c r="R56" s="214"/>
      <c r="S56" s="214">
        <v>86</v>
      </c>
      <c r="T56" s="213">
        <v>33</v>
      </c>
      <c r="U56" s="145"/>
      <c r="V56" s="236">
        <v>14</v>
      </c>
      <c r="W56" s="236">
        <v>32</v>
      </c>
      <c r="X56" s="300">
        <v>20</v>
      </c>
      <c r="Y56" s="297">
        <v>49</v>
      </c>
      <c r="Z56" s="297">
        <v>15</v>
      </c>
    </row>
    <row r="57" spans="1:26" ht="16.5" customHeight="1">
      <c r="A57" s="201"/>
      <c r="B57" s="218"/>
      <c r="C57" s="108" t="s">
        <v>33</v>
      </c>
      <c r="D57" s="30">
        <v>0</v>
      </c>
      <c r="E57" s="30">
        <v>0</v>
      </c>
      <c r="F57" s="30">
        <v>0</v>
      </c>
      <c r="G57" s="30">
        <v>4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1">
        <v>0</v>
      </c>
      <c r="N57" s="31">
        <v>0</v>
      </c>
      <c r="O57" s="31">
        <v>0</v>
      </c>
      <c r="P57" s="33">
        <f t="shared" si="0"/>
        <v>4</v>
      </c>
      <c r="Q57" s="214"/>
      <c r="R57" s="214"/>
      <c r="S57" s="214"/>
      <c r="T57" s="214"/>
      <c r="U57" s="143">
        <v>22</v>
      </c>
      <c r="V57" s="237"/>
      <c r="W57" s="237"/>
      <c r="X57" s="301"/>
      <c r="Y57" s="295"/>
      <c r="Z57" s="295"/>
    </row>
    <row r="58" spans="1:26" ht="16.5" customHeight="1">
      <c r="A58" s="201"/>
      <c r="B58" s="221"/>
      <c r="C58" s="109" t="s">
        <v>34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42">
        <v>0</v>
      </c>
      <c r="M58" s="43">
        <v>0</v>
      </c>
      <c r="N58" s="43">
        <v>0</v>
      </c>
      <c r="O58" s="43">
        <v>0</v>
      </c>
      <c r="P58" s="37">
        <f t="shared" si="0"/>
        <v>0</v>
      </c>
      <c r="Q58" s="214"/>
      <c r="R58" s="214"/>
      <c r="S58" s="223"/>
      <c r="T58" s="223"/>
      <c r="U58" s="144"/>
      <c r="V58" s="256"/>
      <c r="W58" s="256"/>
      <c r="X58" s="302"/>
      <c r="Y58" s="298"/>
      <c r="Z58" s="298"/>
    </row>
    <row r="59" spans="1:26" ht="16.5" customHeight="1">
      <c r="A59" s="201"/>
      <c r="B59" s="217" t="s">
        <v>51</v>
      </c>
      <c r="C59" s="110" t="s">
        <v>21</v>
      </c>
      <c r="D59" s="38">
        <v>0</v>
      </c>
      <c r="E59" s="38">
        <v>0</v>
      </c>
      <c r="F59" s="38">
        <v>0</v>
      </c>
      <c r="G59" s="85">
        <v>0</v>
      </c>
      <c r="H59" s="38">
        <v>0</v>
      </c>
      <c r="I59" s="38">
        <v>0</v>
      </c>
      <c r="J59" s="38">
        <v>0</v>
      </c>
      <c r="K59" s="38">
        <v>0</v>
      </c>
      <c r="L59" s="46">
        <v>0</v>
      </c>
      <c r="M59" s="47">
        <v>0</v>
      </c>
      <c r="N59" s="47">
        <v>0</v>
      </c>
      <c r="O59" s="47">
        <v>0</v>
      </c>
      <c r="P59" s="41">
        <f t="shared" si="0"/>
        <v>0</v>
      </c>
      <c r="Q59" s="213">
        <f>P59+P60+P61</f>
        <v>59</v>
      </c>
      <c r="R59" s="214"/>
      <c r="S59" s="213">
        <v>197</v>
      </c>
      <c r="T59" s="213">
        <v>90</v>
      </c>
      <c r="U59" s="145"/>
      <c r="V59" s="236">
        <v>4</v>
      </c>
      <c r="W59" s="236">
        <v>20</v>
      </c>
      <c r="X59" s="300">
        <v>89</v>
      </c>
      <c r="Y59" s="297">
        <v>6</v>
      </c>
      <c r="Z59" s="297">
        <v>0</v>
      </c>
    </row>
    <row r="60" spans="1:26" ht="16.5" customHeight="1">
      <c r="A60" s="201"/>
      <c r="B60" s="218"/>
      <c r="C60" s="108" t="s">
        <v>33</v>
      </c>
      <c r="D60" s="30">
        <v>5</v>
      </c>
      <c r="E60" s="30">
        <v>16</v>
      </c>
      <c r="F60" s="30">
        <v>1</v>
      </c>
      <c r="G60" s="29">
        <v>8</v>
      </c>
      <c r="H60" s="30">
        <v>0</v>
      </c>
      <c r="I60" s="30">
        <v>0</v>
      </c>
      <c r="J60" s="30">
        <v>3</v>
      </c>
      <c r="K60" s="30">
        <v>7</v>
      </c>
      <c r="L60" s="30">
        <v>5</v>
      </c>
      <c r="M60" s="31">
        <v>0</v>
      </c>
      <c r="N60" s="31">
        <v>14</v>
      </c>
      <c r="O60" s="31">
        <v>0</v>
      </c>
      <c r="P60" s="33">
        <f t="shared" si="0"/>
        <v>59</v>
      </c>
      <c r="Q60" s="214"/>
      <c r="R60" s="214"/>
      <c r="S60" s="214"/>
      <c r="T60" s="214"/>
      <c r="U60" s="143">
        <v>46</v>
      </c>
      <c r="V60" s="237"/>
      <c r="W60" s="237"/>
      <c r="X60" s="301"/>
      <c r="Y60" s="295"/>
      <c r="Z60" s="295"/>
    </row>
    <row r="61" spans="1:26" ht="16.5" customHeight="1">
      <c r="A61" s="201"/>
      <c r="B61" s="221"/>
      <c r="C61" s="111" t="s">
        <v>34</v>
      </c>
      <c r="D61" s="42">
        <v>0</v>
      </c>
      <c r="E61" s="42">
        <v>0</v>
      </c>
      <c r="F61" s="42">
        <v>0</v>
      </c>
      <c r="G61" s="86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3">
        <v>0</v>
      </c>
      <c r="N61" s="43">
        <v>0</v>
      </c>
      <c r="O61" s="43">
        <v>0</v>
      </c>
      <c r="P61" s="137">
        <f t="shared" si="0"/>
        <v>0</v>
      </c>
      <c r="Q61" s="223"/>
      <c r="R61" s="214"/>
      <c r="S61" s="223"/>
      <c r="T61" s="223"/>
      <c r="U61" s="144"/>
      <c r="V61" s="256"/>
      <c r="W61" s="256"/>
      <c r="X61" s="302"/>
      <c r="Y61" s="298"/>
      <c r="Z61" s="298"/>
    </row>
    <row r="62" spans="1:26" ht="16.5" customHeight="1">
      <c r="A62" s="201"/>
      <c r="B62" s="217" t="s">
        <v>52</v>
      </c>
      <c r="C62" s="112" t="s">
        <v>21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7">
        <v>0</v>
      </c>
      <c r="N62" s="47">
        <v>0</v>
      </c>
      <c r="O62" s="47">
        <v>0</v>
      </c>
      <c r="P62" s="49">
        <f t="shared" si="0"/>
        <v>0</v>
      </c>
      <c r="Q62" s="213">
        <f>P62+P63+P64</f>
        <v>0</v>
      </c>
      <c r="R62" s="214"/>
      <c r="S62" s="214">
        <v>0</v>
      </c>
      <c r="T62" s="214">
        <v>0</v>
      </c>
      <c r="U62" s="143"/>
      <c r="V62" s="236">
        <v>12</v>
      </c>
      <c r="W62" s="236">
        <v>0</v>
      </c>
      <c r="X62" s="300">
        <v>0</v>
      </c>
      <c r="Y62" s="297">
        <v>0</v>
      </c>
      <c r="Z62" s="297">
        <v>0</v>
      </c>
    </row>
    <row r="63" spans="1:26" ht="16.5" customHeight="1">
      <c r="A63" s="201"/>
      <c r="B63" s="218"/>
      <c r="C63" s="108" t="s">
        <v>33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1">
        <v>0</v>
      </c>
      <c r="N63" s="31">
        <v>0</v>
      </c>
      <c r="O63" s="31">
        <v>0</v>
      </c>
      <c r="P63" s="33">
        <f t="shared" si="0"/>
        <v>0</v>
      </c>
      <c r="Q63" s="214"/>
      <c r="R63" s="214"/>
      <c r="S63" s="214"/>
      <c r="T63" s="214"/>
      <c r="U63" s="143">
        <v>0</v>
      </c>
      <c r="V63" s="237"/>
      <c r="W63" s="237"/>
      <c r="X63" s="301"/>
      <c r="Y63" s="295"/>
      <c r="Z63" s="295"/>
    </row>
    <row r="64" spans="1:26" ht="16.5" customHeight="1" thickBot="1">
      <c r="A64" s="202"/>
      <c r="B64" s="219"/>
      <c r="C64" s="113" t="s">
        <v>34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1">
        <v>0</v>
      </c>
      <c r="N64" s="51">
        <v>0</v>
      </c>
      <c r="O64" s="51">
        <v>0</v>
      </c>
      <c r="P64" s="138">
        <f t="shared" si="0"/>
        <v>0</v>
      </c>
      <c r="Q64" s="214"/>
      <c r="R64" s="224"/>
      <c r="S64" s="224"/>
      <c r="T64" s="224"/>
      <c r="U64" s="146"/>
      <c r="V64" s="238"/>
      <c r="W64" s="238"/>
      <c r="X64" s="304"/>
      <c r="Y64" s="296"/>
      <c r="Z64" s="296"/>
    </row>
    <row r="65" spans="1:26" ht="16.5" customHeight="1">
      <c r="A65" s="206" t="s">
        <v>53</v>
      </c>
      <c r="B65" s="220" t="s">
        <v>54</v>
      </c>
      <c r="C65" s="107" t="s">
        <v>21</v>
      </c>
      <c r="D65" s="30">
        <v>0</v>
      </c>
      <c r="E65" s="30">
        <v>0</v>
      </c>
      <c r="F65" s="30">
        <v>0</v>
      </c>
      <c r="G65" s="30">
        <v>0</v>
      </c>
      <c r="H65" s="26">
        <v>0</v>
      </c>
      <c r="I65" s="30">
        <v>0</v>
      </c>
      <c r="J65" s="30">
        <v>0</v>
      </c>
      <c r="K65" s="30">
        <v>0</v>
      </c>
      <c r="L65" s="26">
        <v>0</v>
      </c>
      <c r="M65" s="27">
        <v>0</v>
      </c>
      <c r="N65" s="27">
        <v>0</v>
      </c>
      <c r="O65" s="62">
        <v>0</v>
      </c>
      <c r="P65" s="28">
        <f t="shared" si="0"/>
        <v>0</v>
      </c>
      <c r="Q65" s="222">
        <f>P65+P66+P67</f>
        <v>241</v>
      </c>
      <c r="R65" s="222">
        <f>SUM(Q65:Q76)</f>
        <v>672</v>
      </c>
      <c r="S65" s="222">
        <v>131</v>
      </c>
      <c r="T65" s="222">
        <v>367</v>
      </c>
      <c r="U65" s="142"/>
      <c r="V65" s="248">
        <v>196</v>
      </c>
      <c r="W65" s="248">
        <v>173</v>
      </c>
      <c r="X65" s="303">
        <v>277</v>
      </c>
      <c r="Y65" s="294">
        <v>396</v>
      </c>
      <c r="Z65" s="294">
        <v>435</v>
      </c>
    </row>
    <row r="66" spans="1:26" ht="16.5" customHeight="1">
      <c r="A66" s="201"/>
      <c r="B66" s="218"/>
      <c r="C66" s="108" t="s">
        <v>33</v>
      </c>
      <c r="D66" s="30">
        <v>18</v>
      </c>
      <c r="E66" s="30">
        <v>20</v>
      </c>
      <c r="F66" s="30">
        <v>47</v>
      </c>
      <c r="G66" s="30">
        <v>0</v>
      </c>
      <c r="H66" s="30">
        <v>24</v>
      </c>
      <c r="I66" s="30">
        <v>40</v>
      </c>
      <c r="J66" s="128">
        <v>29</v>
      </c>
      <c r="K66" s="31">
        <v>11</v>
      </c>
      <c r="L66" s="30">
        <v>31</v>
      </c>
      <c r="M66" s="31">
        <v>1</v>
      </c>
      <c r="N66" s="31">
        <v>16</v>
      </c>
      <c r="O66" s="32">
        <v>4</v>
      </c>
      <c r="P66" s="33">
        <f t="shared" si="0"/>
        <v>241</v>
      </c>
      <c r="Q66" s="214"/>
      <c r="R66" s="214"/>
      <c r="S66" s="214"/>
      <c r="T66" s="214"/>
      <c r="U66" s="143">
        <v>250</v>
      </c>
      <c r="V66" s="237"/>
      <c r="W66" s="237"/>
      <c r="X66" s="301"/>
      <c r="Y66" s="295"/>
      <c r="Z66" s="295"/>
    </row>
    <row r="67" spans="1:26" ht="16.5" customHeight="1">
      <c r="A67" s="201"/>
      <c r="B67" s="221"/>
      <c r="C67" s="109" t="s">
        <v>34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42">
        <v>0</v>
      </c>
      <c r="M67" s="43">
        <v>0</v>
      </c>
      <c r="N67" s="43">
        <v>0</v>
      </c>
      <c r="O67" s="36">
        <v>0</v>
      </c>
      <c r="P67" s="45">
        <f t="shared" si="0"/>
        <v>0</v>
      </c>
      <c r="Q67" s="223"/>
      <c r="R67" s="214"/>
      <c r="S67" s="223"/>
      <c r="T67" s="223"/>
      <c r="U67" s="144"/>
      <c r="V67" s="256"/>
      <c r="W67" s="256"/>
      <c r="X67" s="302"/>
      <c r="Y67" s="298"/>
      <c r="Z67" s="298"/>
    </row>
    <row r="68" spans="1:26" ht="16.5" customHeight="1">
      <c r="A68" s="201"/>
      <c r="B68" s="217" t="s">
        <v>55</v>
      </c>
      <c r="C68" s="110" t="s">
        <v>21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46">
        <v>0</v>
      </c>
      <c r="M68" s="47">
        <v>0</v>
      </c>
      <c r="N68" s="47">
        <v>0</v>
      </c>
      <c r="O68" s="40">
        <v>6</v>
      </c>
      <c r="P68" s="41">
        <f t="shared" si="0"/>
        <v>6</v>
      </c>
      <c r="Q68" s="213">
        <f>P68+P69+P70</f>
        <v>332</v>
      </c>
      <c r="R68" s="214"/>
      <c r="S68" s="213">
        <v>181</v>
      </c>
      <c r="T68" s="213">
        <v>316</v>
      </c>
      <c r="U68" s="145"/>
      <c r="V68" s="236">
        <v>154</v>
      </c>
      <c r="W68" s="236">
        <v>95</v>
      </c>
      <c r="X68" s="300">
        <v>149</v>
      </c>
      <c r="Y68" s="297">
        <v>210</v>
      </c>
      <c r="Z68" s="297">
        <v>212</v>
      </c>
    </row>
    <row r="69" spans="1:26" ht="16.5" customHeight="1">
      <c r="A69" s="201"/>
      <c r="B69" s="218"/>
      <c r="C69" s="108" t="s">
        <v>33</v>
      </c>
      <c r="D69" s="30">
        <v>0</v>
      </c>
      <c r="E69" s="30">
        <v>16</v>
      </c>
      <c r="F69" s="30">
        <v>67</v>
      </c>
      <c r="G69" s="29">
        <v>5</v>
      </c>
      <c r="H69" s="30">
        <v>49</v>
      </c>
      <c r="I69" s="30">
        <v>28</v>
      </c>
      <c r="J69" s="30">
        <v>17</v>
      </c>
      <c r="K69" s="30">
        <v>0</v>
      </c>
      <c r="L69" s="30">
        <v>22</v>
      </c>
      <c r="M69" s="31">
        <v>30</v>
      </c>
      <c r="N69" s="31">
        <v>0</v>
      </c>
      <c r="O69" s="32">
        <v>92</v>
      </c>
      <c r="P69" s="33">
        <f t="shared" si="0"/>
        <v>326</v>
      </c>
      <c r="Q69" s="214"/>
      <c r="R69" s="214"/>
      <c r="S69" s="214"/>
      <c r="T69" s="214"/>
      <c r="U69" s="143">
        <v>159</v>
      </c>
      <c r="V69" s="237"/>
      <c r="W69" s="237"/>
      <c r="X69" s="301"/>
      <c r="Y69" s="295"/>
      <c r="Z69" s="295"/>
    </row>
    <row r="70" spans="1:26" ht="16.5" customHeight="1">
      <c r="A70" s="201"/>
      <c r="B70" s="221"/>
      <c r="C70" s="111" t="s">
        <v>34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3">
        <v>0</v>
      </c>
      <c r="N70" s="43">
        <v>0</v>
      </c>
      <c r="O70" s="44">
        <v>0</v>
      </c>
      <c r="P70" s="137">
        <f t="shared" si="0"/>
        <v>0</v>
      </c>
      <c r="Q70" s="223"/>
      <c r="R70" s="214"/>
      <c r="S70" s="223"/>
      <c r="T70" s="223"/>
      <c r="U70" s="144"/>
      <c r="V70" s="256"/>
      <c r="W70" s="256"/>
      <c r="X70" s="302"/>
      <c r="Y70" s="298"/>
      <c r="Z70" s="298"/>
    </row>
    <row r="71" spans="1:26" ht="16.5" customHeight="1">
      <c r="A71" s="201"/>
      <c r="B71" s="217" t="s">
        <v>56</v>
      </c>
      <c r="C71" s="110" t="s">
        <v>21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46">
        <v>0</v>
      </c>
      <c r="M71" s="47">
        <v>0</v>
      </c>
      <c r="N71" s="47">
        <v>0</v>
      </c>
      <c r="O71" s="40">
        <v>0</v>
      </c>
      <c r="P71" s="49">
        <f t="shared" si="0"/>
        <v>0</v>
      </c>
      <c r="Q71" s="213">
        <f>P71+P72+P73</f>
        <v>99</v>
      </c>
      <c r="R71" s="214"/>
      <c r="S71" s="213">
        <v>181</v>
      </c>
      <c r="T71" s="213">
        <v>179</v>
      </c>
      <c r="U71" s="145"/>
      <c r="V71" s="236">
        <v>121</v>
      </c>
      <c r="W71" s="236">
        <v>28</v>
      </c>
      <c r="X71" s="300">
        <v>207</v>
      </c>
      <c r="Y71" s="297">
        <v>46</v>
      </c>
      <c r="Z71" s="297">
        <v>1</v>
      </c>
    </row>
    <row r="72" spans="1:26" ht="16.5" customHeight="1">
      <c r="A72" s="201"/>
      <c r="B72" s="218"/>
      <c r="C72" s="108" t="s">
        <v>33</v>
      </c>
      <c r="D72" s="30">
        <v>0</v>
      </c>
      <c r="E72" s="30">
        <v>15</v>
      </c>
      <c r="F72" s="30">
        <v>0</v>
      </c>
      <c r="G72" s="30">
        <v>6</v>
      </c>
      <c r="H72" s="30">
        <v>7</v>
      </c>
      <c r="I72" s="30">
        <v>9</v>
      </c>
      <c r="J72" s="128">
        <v>0</v>
      </c>
      <c r="K72" s="30">
        <v>0</v>
      </c>
      <c r="L72" s="30">
        <v>8</v>
      </c>
      <c r="M72" s="31">
        <v>0</v>
      </c>
      <c r="N72" s="31">
        <v>0</v>
      </c>
      <c r="O72" s="32">
        <v>54</v>
      </c>
      <c r="P72" s="33">
        <f aca="true" t="shared" si="1" ref="P72:P116">SUM(D72:O72)</f>
        <v>99</v>
      </c>
      <c r="Q72" s="214"/>
      <c r="R72" s="214"/>
      <c r="S72" s="214"/>
      <c r="T72" s="214"/>
      <c r="U72" s="143">
        <v>123</v>
      </c>
      <c r="V72" s="237"/>
      <c r="W72" s="237"/>
      <c r="X72" s="301"/>
      <c r="Y72" s="295"/>
      <c r="Z72" s="295"/>
    </row>
    <row r="73" spans="1:26" ht="16.5" customHeight="1">
      <c r="A73" s="201"/>
      <c r="B73" s="221"/>
      <c r="C73" s="111" t="s">
        <v>34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3">
        <v>0</v>
      </c>
      <c r="N73" s="43">
        <v>0</v>
      </c>
      <c r="O73" s="44">
        <v>0</v>
      </c>
      <c r="P73" s="137">
        <f t="shared" si="1"/>
        <v>0</v>
      </c>
      <c r="Q73" s="223"/>
      <c r="R73" s="214"/>
      <c r="S73" s="223"/>
      <c r="T73" s="223"/>
      <c r="U73" s="144"/>
      <c r="V73" s="256"/>
      <c r="W73" s="256"/>
      <c r="X73" s="302"/>
      <c r="Y73" s="298"/>
      <c r="Z73" s="298"/>
    </row>
    <row r="74" spans="1:26" ht="16.5" customHeight="1">
      <c r="A74" s="201"/>
      <c r="B74" s="217" t="s">
        <v>57</v>
      </c>
      <c r="C74" s="112" t="s">
        <v>21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7">
        <v>0</v>
      </c>
      <c r="N74" s="47">
        <v>0</v>
      </c>
      <c r="O74" s="40">
        <v>0</v>
      </c>
      <c r="P74" s="49">
        <f t="shared" si="1"/>
        <v>0</v>
      </c>
      <c r="Q74" s="213">
        <f>P74+P75+P76</f>
        <v>0</v>
      </c>
      <c r="R74" s="214"/>
      <c r="S74" s="214">
        <v>0</v>
      </c>
      <c r="T74" s="214">
        <v>0</v>
      </c>
      <c r="U74" s="143"/>
      <c r="V74" s="236">
        <v>0</v>
      </c>
      <c r="W74" s="236">
        <v>0</v>
      </c>
      <c r="X74" s="300">
        <v>0</v>
      </c>
      <c r="Y74" s="297">
        <v>0</v>
      </c>
      <c r="Z74" s="297">
        <v>0</v>
      </c>
    </row>
    <row r="75" spans="1:26" ht="16.5" customHeight="1">
      <c r="A75" s="201"/>
      <c r="B75" s="218"/>
      <c r="C75" s="108" t="s">
        <v>33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1">
        <v>0</v>
      </c>
      <c r="N75" s="31">
        <v>0</v>
      </c>
      <c r="O75" s="32">
        <v>0</v>
      </c>
      <c r="P75" s="33">
        <f t="shared" si="1"/>
        <v>0</v>
      </c>
      <c r="Q75" s="214"/>
      <c r="R75" s="214"/>
      <c r="S75" s="214"/>
      <c r="T75" s="214"/>
      <c r="U75" s="143">
        <v>0</v>
      </c>
      <c r="V75" s="237"/>
      <c r="W75" s="237"/>
      <c r="X75" s="301"/>
      <c r="Y75" s="295"/>
      <c r="Z75" s="295"/>
    </row>
    <row r="76" spans="1:26" ht="16.5" customHeight="1" thickBot="1">
      <c r="A76" s="202"/>
      <c r="B76" s="219"/>
      <c r="C76" s="113" t="s">
        <v>34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1">
        <v>0</v>
      </c>
      <c r="N76" s="51">
        <v>0</v>
      </c>
      <c r="O76" s="44">
        <v>0</v>
      </c>
      <c r="P76" s="37">
        <f t="shared" si="1"/>
        <v>0</v>
      </c>
      <c r="Q76" s="214"/>
      <c r="R76" s="224"/>
      <c r="S76" s="224"/>
      <c r="T76" s="224"/>
      <c r="U76" s="146"/>
      <c r="V76" s="238"/>
      <c r="W76" s="238"/>
      <c r="X76" s="304"/>
      <c r="Y76" s="296"/>
      <c r="Z76" s="296"/>
    </row>
    <row r="77" spans="1:26" ht="16.5" customHeight="1">
      <c r="A77" s="252" t="s">
        <v>58</v>
      </c>
      <c r="B77" s="220" t="s">
        <v>59</v>
      </c>
      <c r="C77" s="107" t="s">
        <v>21</v>
      </c>
      <c r="D77" s="26">
        <v>8</v>
      </c>
      <c r="E77" s="46">
        <v>0</v>
      </c>
      <c r="F77" s="46">
        <v>0</v>
      </c>
      <c r="G77" s="26">
        <v>11</v>
      </c>
      <c r="H77" s="26">
        <v>0</v>
      </c>
      <c r="I77" s="46">
        <v>4</v>
      </c>
      <c r="J77" s="46">
        <v>0</v>
      </c>
      <c r="K77" s="30">
        <v>0</v>
      </c>
      <c r="L77" s="46">
        <v>14</v>
      </c>
      <c r="M77" s="46">
        <v>2</v>
      </c>
      <c r="N77" s="46">
        <v>7</v>
      </c>
      <c r="O77" s="62">
        <v>0</v>
      </c>
      <c r="P77" s="28">
        <f t="shared" si="1"/>
        <v>46</v>
      </c>
      <c r="Q77" s="222">
        <f>P77+P78+P79</f>
        <v>376</v>
      </c>
      <c r="R77" s="289">
        <f>SUM(Q77:Q79)</f>
        <v>376</v>
      </c>
      <c r="S77" s="222">
        <v>414</v>
      </c>
      <c r="T77" s="222">
        <v>515</v>
      </c>
      <c r="U77" s="142"/>
      <c r="V77" s="248">
        <v>279</v>
      </c>
      <c r="W77" s="248">
        <v>465</v>
      </c>
      <c r="X77" s="303">
        <v>524</v>
      </c>
      <c r="Y77" s="294">
        <v>807</v>
      </c>
      <c r="Z77" s="294">
        <v>590</v>
      </c>
    </row>
    <row r="78" spans="1:26" ht="16.5" customHeight="1">
      <c r="A78" s="253"/>
      <c r="B78" s="218"/>
      <c r="C78" s="108" t="s">
        <v>33</v>
      </c>
      <c r="D78" s="30">
        <v>49</v>
      </c>
      <c r="E78" s="30">
        <v>8</v>
      </c>
      <c r="F78" s="30">
        <v>36</v>
      </c>
      <c r="G78" s="30">
        <v>53</v>
      </c>
      <c r="H78" s="30">
        <v>4</v>
      </c>
      <c r="I78" s="30">
        <v>21</v>
      </c>
      <c r="J78" s="128">
        <v>21</v>
      </c>
      <c r="K78" s="31">
        <v>9</v>
      </c>
      <c r="L78" s="30">
        <v>0</v>
      </c>
      <c r="M78" s="31">
        <v>46</v>
      </c>
      <c r="N78" s="31">
        <v>22</v>
      </c>
      <c r="O78" s="32">
        <v>61</v>
      </c>
      <c r="P78" s="33">
        <f t="shared" si="1"/>
        <v>330</v>
      </c>
      <c r="Q78" s="214"/>
      <c r="R78" s="290"/>
      <c r="S78" s="214"/>
      <c r="T78" s="214"/>
      <c r="U78" s="143">
        <v>307</v>
      </c>
      <c r="V78" s="237"/>
      <c r="W78" s="237"/>
      <c r="X78" s="301"/>
      <c r="Y78" s="295"/>
      <c r="Z78" s="295"/>
    </row>
    <row r="79" spans="1:26" ht="16.5" customHeight="1" thickBot="1">
      <c r="A79" s="254"/>
      <c r="B79" s="219"/>
      <c r="C79" s="113" t="s">
        <v>34</v>
      </c>
      <c r="D79" s="50">
        <v>0</v>
      </c>
      <c r="E79" s="50">
        <v>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2">
        <v>0</v>
      </c>
      <c r="P79" s="53">
        <f t="shared" si="1"/>
        <v>0</v>
      </c>
      <c r="Q79" s="224"/>
      <c r="R79" s="291"/>
      <c r="S79" s="224"/>
      <c r="T79" s="224"/>
      <c r="U79" s="146"/>
      <c r="V79" s="238"/>
      <c r="W79" s="238"/>
      <c r="X79" s="304"/>
      <c r="Y79" s="296"/>
      <c r="Z79" s="296"/>
    </row>
    <row r="80" spans="1:26" ht="16.5" customHeight="1">
      <c r="A80" s="206" t="s">
        <v>60</v>
      </c>
      <c r="B80" s="220" t="s">
        <v>61</v>
      </c>
      <c r="C80" s="107" t="s">
        <v>21</v>
      </c>
      <c r="D80" s="46">
        <v>0</v>
      </c>
      <c r="E80" s="46">
        <v>0</v>
      </c>
      <c r="F80" s="26">
        <v>0</v>
      </c>
      <c r="G80" s="46">
        <v>0</v>
      </c>
      <c r="H80" s="46">
        <v>10</v>
      </c>
      <c r="I80" s="46">
        <v>14</v>
      </c>
      <c r="J80" s="30">
        <v>0</v>
      </c>
      <c r="K80" s="30">
        <v>0</v>
      </c>
      <c r="L80" s="46">
        <v>0</v>
      </c>
      <c r="M80" s="46">
        <v>0</v>
      </c>
      <c r="N80" s="46">
        <v>6</v>
      </c>
      <c r="O80" s="62">
        <v>0</v>
      </c>
      <c r="P80" s="49">
        <f t="shared" si="1"/>
        <v>30</v>
      </c>
      <c r="Q80" s="214">
        <f>P80+P81+P82</f>
        <v>349</v>
      </c>
      <c r="R80" s="222">
        <f>SUM(Q80:Q97)</f>
        <v>851</v>
      </c>
      <c r="S80" s="222">
        <v>396</v>
      </c>
      <c r="T80" s="222">
        <v>198</v>
      </c>
      <c r="U80" s="142"/>
      <c r="V80" s="248">
        <v>241</v>
      </c>
      <c r="W80" s="248">
        <v>51</v>
      </c>
      <c r="X80" s="303">
        <v>241</v>
      </c>
      <c r="Y80" s="294">
        <v>217</v>
      </c>
      <c r="Z80" s="294">
        <v>196</v>
      </c>
    </row>
    <row r="81" spans="1:26" ht="16.5" customHeight="1">
      <c r="A81" s="201"/>
      <c r="B81" s="218"/>
      <c r="C81" s="108" t="s">
        <v>33</v>
      </c>
      <c r="D81" s="30">
        <v>0</v>
      </c>
      <c r="E81" s="30">
        <v>4</v>
      </c>
      <c r="F81" s="30">
        <v>32</v>
      </c>
      <c r="G81" s="30">
        <v>0</v>
      </c>
      <c r="H81" s="30">
        <v>3</v>
      </c>
      <c r="I81" s="30">
        <v>4</v>
      </c>
      <c r="J81" s="128">
        <v>26</v>
      </c>
      <c r="K81" s="30">
        <v>19</v>
      </c>
      <c r="L81" s="30">
        <v>58</v>
      </c>
      <c r="M81" s="30">
        <v>0</v>
      </c>
      <c r="N81" s="30">
        <v>76</v>
      </c>
      <c r="O81" s="32">
        <v>97</v>
      </c>
      <c r="P81" s="33">
        <f t="shared" si="1"/>
        <v>319</v>
      </c>
      <c r="Q81" s="214"/>
      <c r="R81" s="214"/>
      <c r="S81" s="214"/>
      <c r="T81" s="214"/>
      <c r="U81" s="143">
        <v>236</v>
      </c>
      <c r="V81" s="237"/>
      <c r="W81" s="237"/>
      <c r="X81" s="301"/>
      <c r="Y81" s="295"/>
      <c r="Z81" s="295"/>
    </row>
    <row r="82" spans="1:26" ht="16.5" customHeight="1">
      <c r="A82" s="201"/>
      <c r="B82" s="221"/>
      <c r="C82" s="109" t="s">
        <v>34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4">
        <v>0</v>
      </c>
      <c r="P82" s="137">
        <f t="shared" si="1"/>
        <v>0</v>
      </c>
      <c r="Q82" s="223"/>
      <c r="R82" s="214"/>
      <c r="S82" s="223"/>
      <c r="T82" s="223"/>
      <c r="U82" s="144"/>
      <c r="V82" s="256"/>
      <c r="W82" s="256"/>
      <c r="X82" s="302"/>
      <c r="Y82" s="298"/>
      <c r="Z82" s="298"/>
    </row>
    <row r="83" spans="1:26" ht="16.5" customHeight="1">
      <c r="A83" s="201"/>
      <c r="B83" s="217" t="s">
        <v>62</v>
      </c>
      <c r="C83" s="110" t="s">
        <v>21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0">
        <v>0</v>
      </c>
      <c r="P83" s="49">
        <f t="shared" si="1"/>
        <v>0</v>
      </c>
      <c r="Q83" s="213">
        <f>P83+P84+P85</f>
        <v>1</v>
      </c>
      <c r="R83" s="214"/>
      <c r="S83" s="213">
        <v>34</v>
      </c>
      <c r="T83" s="213">
        <v>18</v>
      </c>
      <c r="U83" s="145"/>
      <c r="V83" s="236">
        <v>12</v>
      </c>
      <c r="W83" s="236">
        <v>15</v>
      </c>
      <c r="X83" s="300">
        <v>16</v>
      </c>
      <c r="Y83" s="297">
        <v>19</v>
      </c>
      <c r="Z83" s="297">
        <v>0</v>
      </c>
    </row>
    <row r="84" spans="1:26" ht="16.5" customHeight="1">
      <c r="A84" s="201"/>
      <c r="B84" s="218"/>
      <c r="C84" s="108" t="s">
        <v>33</v>
      </c>
      <c r="D84" s="30">
        <v>0</v>
      </c>
      <c r="E84" s="30">
        <v>1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2">
        <v>0</v>
      </c>
      <c r="P84" s="33">
        <f t="shared" si="1"/>
        <v>1</v>
      </c>
      <c r="Q84" s="214"/>
      <c r="R84" s="214"/>
      <c r="S84" s="214"/>
      <c r="T84" s="214"/>
      <c r="U84" s="143">
        <v>68</v>
      </c>
      <c r="V84" s="237"/>
      <c r="W84" s="237"/>
      <c r="X84" s="301"/>
      <c r="Y84" s="295"/>
      <c r="Z84" s="295"/>
    </row>
    <row r="85" spans="1:26" ht="16.5" customHeight="1">
      <c r="A85" s="201"/>
      <c r="B85" s="221"/>
      <c r="C85" s="111" t="s">
        <v>34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4">
        <v>0</v>
      </c>
      <c r="P85" s="137">
        <f t="shared" si="1"/>
        <v>0</v>
      </c>
      <c r="Q85" s="223"/>
      <c r="R85" s="214"/>
      <c r="S85" s="223"/>
      <c r="T85" s="223"/>
      <c r="U85" s="144"/>
      <c r="V85" s="256"/>
      <c r="W85" s="256"/>
      <c r="X85" s="302"/>
      <c r="Y85" s="298"/>
      <c r="Z85" s="298"/>
    </row>
    <row r="86" spans="1:26" ht="16.5" customHeight="1">
      <c r="A86" s="201"/>
      <c r="B86" s="217" t="s">
        <v>63</v>
      </c>
      <c r="C86" s="110" t="s">
        <v>21</v>
      </c>
      <c r="D86" s="46">
        <v>0</v>
      </c>
      <c r="E86" s="46">
        <v>25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6</v>
      </c>
      <c r="O86" s="40">
        <v>0</v>
      </c>
      <c r="P86" s="49">
        <f t="shared" si="1"/>
        <v>31</v>
      </c>
      <c r="Q86" s="214">
        <f>P86+P87+P88</f>
        <v>354</v>
      </c>
      <c r="R86" s="214"/>
      <c r="S86" s="213">
        <v>146</v>
      </c>
      <c r="T86" s="213">
        <v>146</v>
      </c>
      <c r="U86" s="145"/>
      <c r="V86" s="236">
        <v>78</v>
      </c>
      <c r="W86" s="236">
        <v>26</v>
      </c>
      <c r="X86" s="300">
        <v>45</v>
      </c>
      <c r="Y86" s="297">
        <v>64</v>
      </c>
      <c r="Z86" s="297">
        <v>52</v>
      </c>
    </row>
    <row r="87" spans="1:26" ht="16.5" customHeight="1">
      <c r="A87" s="201"/>
      <c r="B87" s="218"/>
      <c r="C87" s="108" t="s">
        <v>33</v>
      </c>
      <c r="D87" s="30">
        <v>0</v>
      </c>
      <c r="E87" s="30">
        <v>93</v>
      </c>
      <c r="F87" s="30">
        <v>6</v>
      </c>
      <c r="G87" s="30">
        <v>8</v>
      </c>
      <c r="H87" s="30">
        <v>33</v>
      </c>
      <c r="I87" s="30">
        <v>21</v>
      </c>
      <c r="J87" s="128">
        <v>39</v>
      </c>
      <c r="K87" s="30">
        <v>10</v>
      </c>
      <c r="L87" s="30">
        <v>32</v>
      </c>
      <c r="M87" s="30">
        <v>35</v>
      </c>
      <c r="N87" s="30">
        <v>15</v>
      </c>
      <c r="O87" s="32">
        <v>31</v>
      </c>
      <c r="P87" s="33">
        <f t="shared" si="1"/>
        <v>323</v>
      </c>
      <c r="Q87" s="214"/>
      <c r="R87" s="214"/>
      <c r="S87" s="214"/>
      <c r="T87" s="214"/>
      <c r="U87" s="143">
        <v>100</v>
      </c>
      <c r="V87" s="237"/>
      <c r="W87" s="237"/>
      <c r="X87" s="301"/>
      <c r="Y87" s="295"/>
      <c r="Z87" s="295"/>
    </row>
    <row r="88" spans="1:26" ht="16.5" customHeight="1">
      <c r="A88" s="201"/>
      <c r="B88" s="221"/>
      <c r="C88" s="111" t="s">
        <v>34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137">
        <f t="shared" si="1"/>
        <v>0</v>
      </c>
      <c r="Q88" s="223"/>
      <c r="R88" s="214"/>
      <c r="S88" s="223"/>
      <c r="T88" s="223"/>
      <c r="U88" s="144"/>
      <c r="V88" s="256"/>
      <c r="W88" s="256"/>
      <c r="X88" s="302"/>
      <c r="Y88" s="298"/>
      <c r="Z88" s="298"/>
    </row>
    <row r="89" spans="1:26" ht="16.5" customHeight="1">
      <c r="A89" s="201"/>
      <c r="B89" s="217" t="s">
        <v>64</v>
      </c>
      <c r="C89" s="112" t="s">
        <v>21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9">
        <f t="shared" si="1"/>
        <v>0</v>
      </c>
      <c r="Q89" s="213">
        <f>P89+P90+P91</f>
        <v>60</v>
      </c>
      <c r="R89" s="214"/>
      <c r="S89" s="213">
        <v>105</v>
      </c>
      <c r="T89" s="213">
        <v>106</v>
      </c>
      <c r="U89" s="143"/>
      <c r="V89" s="236">
        <v>16</v>
      </c>
      <c r="W89" s="236">
        <v>41</v>
      </c>
      <c r="X89" s="300">
        <v>75</v>
      </c>
      <c r="Y89" s="297">
        <v>39</v>
      </c>
      <c r="Z89" s="297">
        <v>18</v>
      </c>
    </row>
    <row r="90" spans="1:26" ht="16.5" customHeight="1">
      <c r="A90" s="201"/>
      <c r="B90" s="218"/>
      <c r="C90" s="108" t="s">
        <v>33</v>
      </c>
      <c r="D90" s="30">
        <v>0</v>
      </c>
      <c r="E90" s="30">
        <v>0</v>
      </c>
      <c r="F90" s="30">
        <v>0</v>
      </c>
      <c r="G90" s="30">
        <v>30</v>
      </c>
      <c r="H90" s="30">
        <v>9</v>
      </c>
      <c r="I90" s="30">
        <v>0</v>
      </c>
      <c r="J90" s="30">
        <v>15</v>
      </c>
      <c r="K90" s="30">
        <v>0</v>
      </c>
      <c r="L90" s="30">
        <v>0</v>
      </c>
      <c r="M90" s="30">
        <v>0</v>
      </c>
      <c r="N90" s="30">
        <v>2</v>
      </c>
      <c r="O90" s="30">
        <v>4</v>
      </c>
      <c r="P90" s="33">
        <f t="shared" si="1"/>
        <v>60</v>
      </c>
      <c r="Q90" s="214"/>
      <c r="R90" s="214"/>
      <c r="S90" s="214"/>
      <c r="T90" s="214"/>
      <c r="U90" s="143">
        <v>144</v>
      </c>
      <c r="V90" s="237"/>
      <c r="W90" s="237"/>
      <c r="X90" s="301"/>
      <c r="Y90" s="295"/>
      <c r="Z90" s="295"/>
    </row>
    <row r="91" spans="1:26" ht="16.5" customHeight="1">
      <c r="A91" s="201"/>
      <c r="B91" s="221"/>
      <c r="C91" s="109" t="s">
        <v>34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137">
        <f t="shared" si="1"/>
        <v>0</v>
      </c>
      <c r="Q91" s="223"/>
      <c r="R91" s="214"/>
      <c r="S91" s="223"/>
      <c r="T91" s="223"/>
      <c r="U91" s="144"/>
      <c r="V91" s="256"/>
      <c r="W91" s="256"/>
      <c r="X91" s="302"/>
      <c r="Y91" s="298"/>
      <c r="Z91" s="298"/>
    </row>
    <row r="92" spans="1:32" ht="16.5" customHeight="1">
      <c r="A92" s="201"/>
      <c r="B92" s="217" t="s">
        <v>65</v>
      </c>
      <c r="C92" s="110" t="s">
        <v>21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9">
        <f t="shared" si="1"/>
        <v>0</v>
      </c>
      <c r="Q92" s="213">
        <f>P92+P93+P94</f>
        <v>87</v>
      </c>
      <c r="R92" s="214"/>
      <c r="S92" s="213">
        <v>37</v>
      </c>
      <c r="T92" s="213">
        <v>7</v>
      </c>
      <c r="U92" s="145"/>
      <c r="V92" s="236">
        <v>20</v>
      </c>
      <c r="W92" s="236">
        <v>19</v>
      </c>
      <c r="X92" s="300">
        <v>4</v>
      </c>
      <c r="Y92" s="297">
        <v>0</v>
      </c>
      <c r="Z92" s="297">
        <v>0</v>
      </c>
      <c r="AF92" s="307"/>
    </row>
    <row r="93" spans="1:32" ht="16.5" customHeight="1">
      <c r="A93" s="201"/>
      <c r="B93" s="218"/>
      <c r="C93" s="108" t="s">
        <v>33</v>
      </c>
      <c r="D93" s="30">
        <v>0</v>
      </c>
      <c r="E93" s="30">
        <v>6</v>
      </c>
      <c r="F93" s="30">
        <v>0</v>
      </c>
      <c r="G93" s="30">
        <v>0</v>
      </c>
      <c r="H93" s="30">
        <v>0</v>
      </c>
      <c r="I93" s="30">
        <v>12</v>
      </c>
      <c r="J93" s="30">
        <v>34</v>
      </c>
      <c r="K93" s="30">
        <v>0</v>
      </c>
      <c r="L93" s="30">
        <v>0</v>
      </c>
      <c r="M93" s="30">
        <v>0</v>
      </c>
      <c r="N93" s="30">
        <v>35</v>
      </c>
      <c r="O93" s="30">
        <v>0</v>
      </c>
      <c r="P93" s="33">
        <f t="shared" si="1"/>
        <v>87</v>
      </c>
      <c r="Q93" s="214"/>
      <c r="R93" s="214"/>
      <c r="S93" s="214"/>
      <c r="T93" s="214"/>
      <c r="U93" s="143">
        <v>9</v>
      </c>
      <c r="V93" s="237"/>
      <c r="W93" s="237"/>
      <c r="X93" s="301"/>
      <c r="Y93" s="295"/>
      <c r="Z93" s="295"/>
      <c r="AF93" s="308"/>
    </row>
    <row r="94" spans="1:26" ht="16.5" customHeight="1">
      <c r="A94" s="201"/>
      <c r="B94" s="221"/>
      <c r="C94" s="111" t="s">
        <v>34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137">
        <f t="shared" si="1"/>
        <v>0</v>
      </c>
      <c r="Q94" s="223"/>
      <c r="R94" s="214"/>
      <c r="S94" s="223"/>
      <c r="T94" s="223"/>
      <c r="U94" s="144"/>
      <c r="V94" s="256"/>
      <c r="W94" s="256"/>
      <c r="X94" s="302"/>
      <c r="Y94" s="298"/>
      <c r="Z94" s="298"/>
    </row>
    <row r="95" spans="1:26" ht="16.5" customHeight="1">
      <c r="A95" s="201"/>
      <c r="B95" s="217" t="s">
        <v>66</v>
      </c>
      <c r="C95" s="112" t="s">
        <v>21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9">
        <f t="shared" si="1"/>
        <v>0</v>
      </c>
      <c r="Q95" s="213">
        <f>P95+P96+P97</f>
        <v>0</v>
      </c>
      <c r="R95" s="214"/>
      <c r="S95" s="214">
        <v>0</v>
      </c>
      <c r="T95" s="214">
        <v>0</v>
      </c>
      <c r="U95" s="143"/>
      <c r="V95" s="236">
        <v>0</v>
      </c>
      <c r="W95" s="236">
        <v>0</v>
      </c>
      <c r="X95" s="300">
        <v>0</v>
      </c>
      <c r="Y95" s="297">
        <v>0</v>
      </c>
      <c r="Z95" s="297">
        <v>0</v>
      </c>
    </row>
    <row r="96" spans="1:26" ht="16.5" customHeight="1">
      <c r="A96" s="201"/>
      <c r="B96" s="218"/>
      <c r="C96" s="108" t="s">
        <v>33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3">
        <f t="shared" si="1"/>
        <v>0</v>
      </c>
      <c r="Q96" s="214"/>
      <c r="R96" s="214"/>
      <c r="S96" s="214"/>
      <c r="T96" s="214"/>
      <c r="U96" s="143">
        <v>0</v>
      </c>
      <c r="V96" s="237"/>
      <c r="W96" s="237"/>
      <c r="X96" s="301"/>
      <c r="Y96" s="295"/>
      <c r="Z96" s="295"/>
    </row>
    <row r="97" spans="1:26" ht="16.5" customHeight="1" thickBot="1">
      <c r="A97" s="202"/>
      <c r="B97" s="219"/>
      <c r="C97" s="113" t="s">
        <v>34</v>
      </c>
      <c r="D97" s="50">
        <v>0</v>
      </c>
      <c r="E97" s="50">
        <v>0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v>0</v>
      </c>
      <c r="O97" s="50">
        <v>0</v>
      </c>
      <c r="P97" s="89">
        <f t="shared" si="1"/>
        <v>0</v>
      </c>
      <c r="Q97" s="224"/>
      <c r="R97" s="224"/>
      <c r="S97" s="224"/>
      <c r="T97" s="224"/>
      <c r="U97" s="146"/>
      <c r="V97" s="238"/>
      <c r="W97" s="238"/>
      <c r="X97" s="304"/>
      <c r="Y97" s="296"/>
      <c r="Z97" s="296"/>
    </row>
    <row r="98" spans="1:26" ht="16.5" customHeight="1">
      <c r="A98" s="206" t="s">
        <v>67</v>
      </c>
      <c r="B98" s="220" t="s">
        <v>68</v>
      </c>
      <c r="C98" s="107" t="s">
        <v>21</v>
      </c>
      <c r="D98" s="46">
        <v>0</v>
      </c>
      <c r="E98" s="26">
        <v>0</v>
      </c>
      <c r="F98" s="46">
        <v>0</v>
      </c>
      <c r="G98" s="46">
        <v>0</v>
      </c>
      <c r="H98" s="46">
        <v>0</v>
      </c>
      <c r="I98" s="26">
        <v>0</v>
      </c>
      <c r="J98" s="30">
        <v>0</v>
      </c>
      <c r="K98" s="30">
        <v>0</v>
      </c>
      <c r="L98" s="26">
        <v>0</v>
      </c>
      <c r="M98" s="27">
        <v>0</v>
      </c>
      <c r="N98" s="27">
        <v>0</v>
      </c>
      <c r="O98" s="27">
        <v>0</v>
      </c>
      <c r="P98" s="49">
        <f t="shared" si="1"/>
        <v>0</v>
      </c>
      <c r="Q98" s="222">
        <f>P98+P99+P100</f>
        <v>101</v>
      </c>
      <c r="R98" s="222">
        <f>SUM(Q98:Q103)</f>
        <v>229</v>
      </c>
      <c r="S98" s="222">
        <v>144</v>
      </c>
      <c r="T98" s="222">
        <v>27</v>
      </c>
      <c r="U98" s="142"/>
      <c r="V98" s="248">
        <v>134</v>
      </c>
      <c r="W98" s="248">
        <v>103</v>
      </c>
      <c r="X98" s="303">
        <v>218</v>
      </c>
      <c r="Y98" s="294">
        <v>221</v>
      </c>
      <c r="Z98" s="294">
        <v>299</v>
      </c>
    </row>
    <row r="99" spans="1:26" ht="16.5" customHeight="1">
      <c r="A99" s="201"/>
      <c r="B99" s="218"/>
      <c r="C99" s="108" t="s">
        <v>33</v>
      </c>
      <c r="D99" s="30">
        <v>2</v>
      </c>
      <c r="E99" s="30">
        <v>10</v>
      </c>
      <c r="F99" s="30">
        <v>16</v>
      </c>
      <c r="G99" s="30">
        <v>4</v>
      </c>
      <c r="H99" s="30">
        <v>30</v>
      </c>
      <c r="I99" s="30">
        <v>0</v>
      </c>
      <c r="J99" s="30">
        <v>15</v>
      </c>
      <c r="K99" s="31">
        <v>0</v>
      </c>
      <c r="L99" s="30">
        <v>1</v>
      </c>
      <c r="M99" s="31">
        <v>4</v>
      </c>
      <c r="N99" s="31">
        <v>18</v>
      </c>
      <c r="O99" s="32">
        <v>1</v>
      </c>
      <c r="P99" s="33">
        <f t="shared" si="1"/>
        <v>101</v>
      </c>
      <c r="Q99" s="214"/>
      <c r="R99" s="214"/>
      <c r="S99" s="214"/>
      <c r="T99" s="214"/>
      <c r="U99" s="143">
        <v>131</v>
      </c>
      <c r="V99" s="237"/>
      <c r="W99" s="237"/>
      <c r="X99" s="301"/>
      <c r="Y99" s="295"/>
      <c r="Z99" s="295"/>
    </row>
    <row r="100" spans="1:26" ht="16.5" customHeight="1">
      <c r="A100" s="201"/>
      <c r="B100" s="221"/>
      <c r="C100" s="109" t="s">
        <v>34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3">
        <v>0</v>
      </c>
      <c r="N100" s="43">
        <v>0</v>
      </c>
      <c r="O100" s="36">
        <v>0</v>
      </c>
      <c r="P100" s="137">
        <f t="shared" si="1"/>
        <v>0</v>
      </c>
      <c r="Q100" s="223"/>
      <c r="R100" s="214"/>
      <c r="S100" s="223"/>
      <c r="T100" s="223"/>
      <c r="U100" s="144"/>
      <c r="V100" s="256"/>
      <c r="W100" s="256"/>
      <c r="X100" s="302"/>
      <c r="Y100" s="298"/>
      <c r="Z100" s="298"/>
    </row>
    <row r="101" spans="1:26" ht="16.5" customHeight="1">
      <c r="A101" s="201"/>
      <c r="B101" s="217" t="s">
        <v>69</v>
      </c>
      <c r="C101" s="110" t="s">
        <v>21</v>
      </c>
      <c r="D101" s="46">
        <v>0</v>
      </c>
      <c r="E101" s="46">
        <v>2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7">
        <v>0</v>
      </c>
      <c r="N101" s="47">
        <v>3</v>
      </c>
      <c r="O101" s="40">
        <v>0</v>
      </c>
      <c r="P101" s="49">
        <f t="shared" si="1"/>
        <v>5</v>
      </c>
      <c r="Q101" s="213">
        <f>P101+P102+P103</f>
        <v>128</v>
      </c>
      <c r="R101" s="214"/>
      <c r="S101" s="214">
        <v>134</v>
      </c>
      <c r="T101" s="214">
        <v>163</v>
      </c>
      <c r="U101" s="143"/>
      <c r="V101" s="236">
        <v>141</v>
      </c>
      <c r="W101" s="236">
        <v>100</v>
      </c>
      <c r="X101" s="300">
        <v>260</v>
      </c>
      <c r="Y101" s="297">
        <v>199</v>
      </c>
      <c r="Z101" s="297">
        <v>203</v>
      </c>
    </row>
    <row r="102" spans="1:26" ht="16.5" customHeight="1">
      <c r="A102" s="201"/>
      <c r="B102" s="218"/>
      <c r="C102" s="108" t="s">
        <v>33</v>
      </c>
      <c r="D102" s="30">
        <v>20</v>
      </c>
      <c r="E102" s="30">
        <v>26</v>
      </c>
      <c r="F102" s="30">
        <v>11</v>
      </c>
      <c r="G102" s="30">
        <v>0</v>
      </c>
      <c r="H102" s="30">
        <v>0</v>
      </c>
      <c r="I102" s="30">
        <v>2</v>
      </c>
      <c r="J102" s="128">
        <v>35</v>
      </c>
      <c r="K102" s="31">
        <v>0</v>
      </c>
      <c r="L102" s="30">
        <v>0</v>
      </c>
      <c r="M102" s="31">
        <v>0</v>
      </c>
      <c r="N102" s="31">
        <v>12</v>
      </c>
      <c r="O102" s="32">
        <v>17</v>
      </c>
      <c r="P102" s="33">
        <f t="shared" si="1"/>
        <v>123</v>
      </c>
      <c r="Q102" s="214"/>
      <c r="R102" s="214"/>
      <c r="S102" s="214"/>
      <c r="T102" s="214"/>
      <c r="U102" s="143">
        <v>128</v>
      </c>
      <c r="V102" s="237"/>
      <c r="W102" s="237"/>
      <c r="X102" s="301"/>
      <c r="Y102" s="295"/>
      <c r="Z102" s="295"/>
    </row>
    <row r="103" spans="1:26" ht="16.5" customHeight="1" thickBot="1">
      <c r="A103" s="202"/>
      <c r="B103" s="219"/>
      <c r="C103" s="113" t="s">
        <v>34</v>
      </c>
      <c r="D103" s="34">
        <v>0</v>
      </c>
      <c r="E103" s="50">
        <v>0</v>
      </c>
      <c r="F103" s="34">
        <v>0</v>
      </c>
      <c r="G103" s="34">
        <v>0</v>
      </c>
      <c r="H103" s="50">
        <v>0</v>
      </c>
      <c r="I103" s="50">
        <v>0</v>
      </c>
      <c r="J103" s="50">
        <v>0</v>
      </c>
      <c r="K103" s="50">
        <v>0</v>
      </c>
      <c r="L103" s="50">
        <v>0</v>
      </c>
      <c r="M103" s="51">
        <v>0</v>
      </c>
      <c r="N103" s="51">
        <v>0</v>
      </c>
      <c r="O103" s="52">
        <v>0</v>
      </c>
      <c r="P103" s="37">
        <f t="shared" si="1"/>
        <v>0</v>
      </c>
      <c r="Q103" s="224"/>
      <c r="R103" s="224"/>
      <c r="S103" s="224"/>
      <c r="T103" s="224"/>
      <c r="U103" s="146"/>
      <c r="V103" s="238"/>
      <c r="W103" s="238"/>
      <c r="X103" s="304"/>
      <c r="Y103" s="296"/>
      <c r="Z103" s="296"/>
    </row>
    <row r="104" spans="1:26" ht="16.5" customHeight="1">
      <c r="A104" s="252" t="s">
        <v>70</v>
      </c>
      <c r="B104" s="220" t="s">
        <v>71</v>
      </c>
      <c r="C104" s="107" t="s">
        <v>21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46">
        <v>0</v>
      </c>
      <c r="K104" s="46">
        <v>0</v>
      </c>
      <c r="L104" s="26">
        <v>0</v>
      </c>
      <c r="M104" s="26">
        <v>0</v>
      </c>
      <c r="N104" s="26">
        <v>0</v>
      </c>
      <c r="O104" s="62">
        <v>0</v>
      </c>
      <c r="P104" s="87">
        <f t="shared" si="1"/>
        <v>0</v>
      </c>
      <c r="Q104" s="222">
        <f>P104+P105+P106</f>
        <v>70</v>
      </c>
      <c r="R104" s="222">
        <f>SUM(Q104:Q112)</f>
        <v>347</v>
      </c>
      <c r="S104" s="222">
        <v>171</v>
      </c>
      <c r="T104" s="222">
        <v>40</v>
      </c>
      <c r="U104" s="142"/>
      <c r="V104" s="248">
        <v>117</v>
      </c>
      <c r="W104" s="248">
        <v>166</v>
      </c>
      <c r="X104" s="303">
        <v>85</v>
      </c>
      <c r="Y104" s="294">
        <v>138</v>
      </c>
      <c r="Z104" s="294">
        <v>175</v>
      </c>
    </row>
    <row r="105" spans="1:26" ht="16.5" customHeight="1">
      <c r="A105" s="253"/>
      <c r="B105" s="218"/>
      <c r="C105" s="108" t="s">
        <v>33</v>
      </c>
      <c r="D105" s="30">
        <v>0</v>
      </c>
      <c r="E105" s="30">
        <v>21</v>
      </c>
      <c r="F105" s="30">
        <v>13</v>
      </c>
      <c r="G105" s="30">
        <v>12</v>
      </c>
      <c r="H105" s="30">
        <v>0</v>
      </c>
      <c r="I105" s="30">
        <v>3</v>
      </c>
      <c r="J105" s="30">
        <v>1</v>
      </c>
      <c r="K105" s="31">
        <v>2</v>
      </c>
      <c r="L105" s="30">
        <v>0</v>
      </c>
      <c r="M105" s="30">
        <v>1</v>
      </c>
      <c r="N105" s="30">
        <v>3</v>
      </c>
      <c r="O105" s="32">
        <v>14</v>
      </c>
      <c r="P105" s="33">
        <f t="shared" si="1"/>
        <v>70</v>
      </c>
      <c r="Q105" s="214"/>
      <c r="R105" s="214"/>
      <c r="S105" s="214"/>
      <c r="T105" s="214"/>
      <c r="U105" s="143">
        <v>78</v>
      </c>
      <c r="V105" s="237"/>
      <c r="W105" s="237"/>
      <c r="X105" s="301"/>
      <c r="Y105" s="295"/>
      <c r="Z105" s="295"/>
    </row>
    <row r="106" spans="1:26" ht="16.5" customHeight="1">
      <c r="A106" s="253"/>
      <c r="B106" s="221"/>
      <c r="C106" s="109" t="s">
        <v>34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36">
        <v>0</v>
      </c>
      <c r="P106" s="37">
        <f t="shared" si="1"/>
        <v>0</v>
      </c>
      <c r="Q106" s="223"/>
      <c r="R106" s="214"/>
      <c r="S106" s="223"/>
      <c r="T106" s="223"/>
      <c r="U106" s="144"/>
      <c r="V106" s="256"/>
      <c r="W106" s="256"/>
      <c r="X106" s="302"/>
      <c r="Y106" s="298"/>
      <c r="Z106" s="298"/>
    </row>
    <row r="107" spans="1:26" ht="16.5" customHeight="1">
      <c r="A107" s="253"/>
      <c r="B107" s="217" t="s">
        <v>72</v>
      </c>
      <c r="C107" s="110" t="s">
        <v>21</v>
      </c>
      <c r="D107" s="46">
        <v>0</v>
      </c>
      <c r="E107" s="46">
        <v>3</v>
      </c>
      <c r="F107" s="46">
        <v>0</v>
      </c>
      <c r="G107" s="46">
        <v>0</v>
      </c>
      <c r="H107" s="46">
        <v>28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0">
        <v>2</v>
      </c>
      <c r="P107" s="136">
        <f t="shared" si="1"/>
        <v>33</v>
      </c>
      <c r="Q107" s="213">
        <f>P107+P108+P109</f>
        <v>137</v>
      </c>
      <c r="R107" s="214"/>
      <c r="S107" s="213">
        <v>6</v>
      </c>
      <c r="T107" s="213">
        <v>100</v>
      </c>
      <c r="U107" s="145"/>
      <c r="V107" s="236">
        <v>12</v>
      </c>
      <c r="W107" s="236">
        <v>22</v>
      </c>
      <c r="X107" s="300">
        <v>37</v>
      </c>
      <c r="Y107" s="297">
        <v>57</v>
      </c>
      <c r="Z107" s="297">
        <v>55</v>
      </c>
    </row>
    <row r="108" spans="1:26" ht="16.5" customHeight="1">
      <c r="A108" s="253"/>
      <c r="B108" s="218"/>
      <c r="C108" s="108" t="s">
        <v>33</v>
      </c>
      <c r="D108" s="30">
        <v>4</v>
      </c>
      <c r="E108" s="30">
        <v>12</v>
      </c>
      <c r="F108" s="30">
        <v>7</v>
      </c>
      <c r="G108" s="30">
        <v>0</v>
      </c>
      <c r="H108" s="30">
        <v>36</v>
      </c>
      <c r="I108" s="30">
        <v>0</v>
      </c>
      <c r="J108" s="128">
        <v>2</v>
      </c>
      <c r="K108" s="30">
        <v>5</v>
      </c>
      <c r="L108" s="30">
        <v>4</v>
      </c>
      <c r="M108" s="30">
        <v>18</v>
      </c>
      <c r="N108" s="30">
        <v>0</v>
      </c>
      <c r="O108" s="32">
        <v>16</v>
      </c>
      <c r="P108" s="33">
        <f t="shared" si="1"/>
        <v>104</v>
      </c>
      <c r="Q108" s="214"/>
      <c r="R108" s="214"/>
      <c r="S108" s="214"/>
      <c r="T108" s="214"/>
      <c r="U108" s="143">
        <v>16</v>
      </c>
      <c r="V108" s="237"/>
      <c r="W108" s="237"/>
      <c r="X108" s="301"/>
      <c r="Y108" s="295"/>
      <c r="Z108" s="295"/>
    </row>
    <row r="109" spans="1:26" ht="16.5" customHeight="1">
      <c r="A109" s="253"/>
      <c r="B109" s="221"/>
      <c r="C109" s="111" t="s">
        <v>34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4">
        <v>0</v>
      </c>
      <c r="P109" s="37">
        <f t="shared" si="1"/>
        <v>0</v>
      </c>
      <c r="Q109" s="223"/>
      <c r="R109" s="214"/>
      <c r="S109" s="223"/>
      <c r="T109" s="223"/>
      <c r="U109" s="144"/>
      <c r="V109" s="256"/>
      <c r="W109" s="256"/>
      <c r="X109" s="302"/>
      <c r="Y109" s="298"/>
      <c r="Z109" s="298"/>
    </row>
    <row r="110" spans="1:26" ht="16.5" customHeight="1">
      <c r="A110" s="253"/>
      <c r="B110" s="217" t="s">
        <v>73</v>
      </c>
      <c r="C110" s="112" t="s">
        <v>21</v>
      </c>
      <c r="D110" s="46">
        <v>0</v>
      </c>
      <c r="E110" s="46">
        <v>3</v>
      </c>
      <c r="F110" s="46">
        <v>0</v>
      </c>
      <c r="G110" s="46">
        <v>0</v>
      </c>
      <c r="H110" s="46">
        <v>0</v>
      </c>
      <c r="I110" s="46">
        <v>0</v>
      </c>
      <c r="J110" s="30">
        <v>0</v>
      </c>
      <c r="K110" s="30">
        <v>0</v>
      </c>
      <c r="L110" s="46">
        <v>0</v>
      </c>
      <c r="M110" s="47">
        <v>0</v>
      </c>
      <c r="N110" s="47">
        <v>0</v>
      </c>
      <c r="O110" s="48">
        <v>0</v>
      </c>
      <c r="P110" s="136">
        <f t="shared" si="1"/>
        <v>3</v>
      </c>
      <c r="Q110" s="213">
        <f>P110+P111+P112</f>
        <v>140</v>
      </c>
      <c r="R110" s="214"/>
      <c r="S110" s="214">
        <v>86</v>
      </c>
      <c r="T110" s="214">
        <v>47</v>
      </c>
      <c r="U110" s="143"/>
      <c r="V110" s="236">
        <v>152</v>
      </c>
      <c r="W110" s="236">
        <v>82</v>
      </c>
      <c r="X110" s="300">
        <v>87</v>
      </c>
      <c r="Y110" s="297">
        <v>144</v>
      </c>
      <c r="Z110" s="297">
        <v>144</v>
      </c>
    </row>
    <row r="111" spans="1:26" ht="16.5" customHeight="1">
      <c r="A111" s="253"/>
      <c r="B111" s="218"/>
      <c r="C111" s="108" t="s">
        <v>33</v>
      </c>
      <c r="D111" s="30">
        <v>24</v>
      </c>
      <c r="E111" s="30">
        <v>1</v>
      </c>
      <c r="F111" s="30">
        <v>8</v>
      </c>
      <c r="G111" s="30">
        <v>14</v>
      </c>
      <c r="H111" s="30">
        <v>2</v>
      </c>
      <c r="I111" s="30">
        <v>6</v>
      </c>
      <c r="J111" s="128">
        <v>22</v>
      </c>
      <c r="K111" s="31">
        <v>9</v>
      </c>
      <c r="L111" s="30">
        <v>36</v>
      </c>
      <c r="M111" s="31">
        <v>0</v>
      </c>
      <c r="N111" s="31">
        <v>10</v>
      </c>
      <c r="O111" s="32">
        <v>5</v>
      </c>
      <c r="P111" s="33">
        <f t="shared" si="1"/>
        <v>137</v>
      </c>
      <c r="Q111" s="214"/>
      <c r="R111" s="214"/>
      <c r="S111" s="214"/>
      <c r="T111" s="214"/>
      <c r="U111" s="143">
        <v>38</v>
      </c>
      <c r="V111" s="237"/>
      <c r="W111" s="237"/>
      <c r="X111" s="301"/>
      <c r="Y111" s="295"/>
      <c r="Z111" s="295"/>
    </row>
    <row r="112" spans="1:26" ht="16.5" customHeight="1" thickBot="1">
      <c r="A112" s="254"/>
      <c r="B112" s="219"/>
      <c r="C112" s="113" t="s">
        <v>34</v>
      </c>
      <c r="D112" s="50">
        <v>0</v>
      </c>
      <c r="E112" s="50">
        <v>0</v>
      </c>
      <c r="F112" s="50">
        <v>0</v>
      </c>
      <c r="G112" s="50">
        <v>0</v>
      </c>
      <c r="H112" s="50">
        <v>0</v>
      </c>
      <c r="I112" s="50">
        <v>0</v>
      </c>
      <c r="J112" s="50">
        <v>0</v>
      </c>
      <c r="K112" s="50">
        <v>0</v>
      </c>
      <c r="L112" s="51">
        <v>0</v>
      </c>
      <c r="M112" s="51">
        <v>0</v>
      </c>
      <c r="N112" s="51">
        <v>0</v>
      </c>
      <c r="O112" s="52">
        <v>0</v>
      </c>
      <c r="P112" s="37">
        <f t="shared" si="1"/>
        <v>0</v>
      </c>
      <c r="Q112" s="224"/>
      <c r="R112" s="224"/>
      <c r="S112" s="224"/>
      <c r="T112" s="224"/>
      <c r="U112" s="146"/>
      <c r="V112" s="238"/>
      <c r="W112" s="238"/>
      <c r="X112" s="301"/>
      <c r="Y112" s="296"/>
      <c r="Z112" s="296"/>
    </row>
    <row r="113" spans="1:26" ht="16.5" customHeight="1">
      <c r="A113" s="252" t="s">
        <v>74</v>
      </c>
      <c r="B113" s="220" t="s">
        <v>75</v>
      </c>
      <c r="C113" s="107" t="s">
        <v>21</v>
      </c>
      <c r="D113" s="46">
        <v>1</v>
      </c>
      <c r="E113" s="26">
        <v>4</v>
      </c>
      <c r="F113" s="46">
        <v>8</v>
      </c>
      <c r="G113" s="46">
        <v>0</v>
      </c>
      <c r="H113" s="26">
        <v>0</v>
      </c>
      <c r="I113" s="26">
        <v>0</v>
      </c>
      <c r="J113" s="30">
        <v>0</v>
      </c>
      <c r="K113" s="26">
        <v>0</v>
      </c>
      <c r="L113" s="31">
        <v>36</v>
      </c>
      <c r="M113" s="31">
        <v>3</v>
      </c>
      <c r="N113" s="31">
        <v>0</v>
      </c>
      <c r="O113" s="62">
        <v>4</v>
      </c>
      <c r="P113" s="87">
        <f t="shared" si="1"/>
        <v>56</v>
      </c>
      <c r="Q113" s="222">
        <f>P113+P114+P115</f>
        <v>1705</v>
      </c>
      <c r="R113" s="222">
        <f>SUM(Q113:Q115)</f>
        <v>1705</v>
      </c>
      <c r="S113" s="222">
        <v>1096</v>
      </c>
      <c r="T113" s="222">
        <v>971</v>
      </c>
      <c r="U113" s="142"/>
      <c r="V113" s="248">
        <v>533</v>
      </c>
      <c r="W113" s="248">
        <v>555</v>
      </c>
      <c r="X113" s="264">
        <v>1355</v>
      </c>
      <c r="Y113" s="241">
        <v>685</v>
      </c>
      <c r="Z113" s="294">
        <v>1333</v>
      </c>
    </row>
    <row r="114" spans="1:26" ht="16.5" customHeight="1">
      <c r="A114" s="253"/>
      <c r="B114" s="218"/>
      <c r="C114" s="108" t="s">
        <v>33</v>
      </c>
      <c r="D114" s="30">
        <v>147</v>
      </c>
      <c r="E114" s="30">
        <v>260</v>
      </c>
      <c r="F114" s="30">
        <v>81</v>
      </c>
      <c r="G114" s="30">
        <v>156</v>
      </c>
      <c r="H114" s="30">
        <v>104</v>
      </c>
      <c r="I114" s="30">
        <v>49</v>
      </c>
      <c r="J114" s="128">
        <v>79</v>
      </c>
      <c r="K114" s="31">
        <v>260</v>
      </c>
      <c r="L114" s="31">
        <v>68</v>
      </c>
      <c r="M114" s="31">
        <v>122</v>
      </c>
      <c r="N114" s="31">
        <v>169</v>
      </c>
      <c r="O114" s="32">
        <v>154</v>
      </c>
      <c r="P114" s="33">
        <f t="shared" si="1"/>
        <v>1649</v>
      </c>
      <c r="Q114" s="214"/>
      <c r="R114" s="214"/>
      <c r="S114" s="214"/>
      <c r="T114" s="214"/>
      <c r="U114" s="143">
        <v>597</v>
      </c>
      <c r="V114" s="237"/>
      <c r="W114" s="237"/>
      <c r="X114" s="264"/>
      <c r="Y114" s="233"/>
      <c r="Z114" s="295"/>
    </row>
    <row r="115" spans="1:26" ht="16.5" customHeight="1" thickBot="1">
      <c r="A115" s="254"/>
      <c r="B115" s="219"/>
      <c r="C115" s="113" t="s">
        <v>34</v>
      </c>
      <c r="D115" s="50">
        <v>0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31">
        <v>0</v>
      </c>
      <c r="M115" s="31">
        <v>0</v>
      </c>
      <c r="N115" s="31">
        <v>0</v>
      </c>
      <c r="O115" s="52">
        <v>0</v>
      </c>
      <c r="P115" s="37">
        <f t="shared" si="1"/>
        <v>0</v>
      </c>
      <c r="Q115" s="224"/>
      <c r="R115" s="224"/>
      <c r="S115" s="224"/>
      <c r="T115" s="224"/>
      <c r="U115" s="146"/>
      <c r="V115" s="238"/>
      <c r="W115" s="238"/>
      <c r="X115" s="264"/>
      <c r="Y115" s="234"/>
      <c r="Z115" s="296"/>
    </row>
    <row r="116" spans="1:26" ht="24" customHeight="1" thickBot="1">
      <c r="A116" s="279" t="s">
        <v>103</v>
      </c>
      <c r="B116" s="280"/>
      <c r="C116" s="281"/>
      <c r="D116" s="67">
        <f aca="true" t="shared" si="2" ref="D116:I116">SUM(D5:D115)</f>
        <v>345</v>
      </c>
      <c r="E116" s="67">
        <f t="shared" si="2"/>
        <v>675</v>
      </c>
      <c r="F116" s="67">
        <f t="shared" si="2"/>
        <v>577</v>
      </c>
      <c r="G116" s="67">
        <f t="shared" si="2"/>
        <v>389</v>
      </c>
      <c r="H116" s="68">
        <f t="shared" si="2"/>
        <v>544</v>
      </c>
      <c r="I116" s="67">
        <f t="shared" si="2"/>
        <v>314</v>
      </c>
      <c r="J116" s="67">
        <f aca="true" t="shared" si="3" ref="J116:O116">SUM(J5:J115)</f>
        <v>636</v>
      </c>
      <c r="K116" s="67">
        <f t="shared" si="3"/>
        <v>475</v>
      </c>
      <c r="L116" s="67">
        <f t="shared" si="3"/>
        <v>393</v>
      </c>
      <c r="M116" s="67">
        <f t="shared" si="3"/>
        <v>367</v>
      </c>
      <c r="N116" s="67">
        <f t="shared" si="3"/>
        <v>462</v>
      </c>
      <c r="O116" s="67">
        <f t="shared" si="3"/>
        <v>832</v>
      </c>
      <c r="P116" s="135">
        <f t="shared" si="1"/>
        <v>6009</v>
      </c>
      <c r="Q116" s="71">
        <f>SUM(Q5:Q115)</f>
        <v>6009</v>
      </c>
      <c r="R116" s="71">
        <f>SUM(R5:R115)</f>
        <v>6009</v>
      </c>
      <c r="S116" s="71">
        <v>5233</v>
      </c>
      <c r="T116" s="71">
        <v>5300</v>
      </c>
      <c r="U116" s="147">
        <v>3625</v>
      </c>
      <c r="V116" s="147">
        <v>3311</v>
      </c>
      <c r="W116" s="147">
        <f>SUM(W5:W115)</f>
        <v>3061</v>
      </c>
      <c r="X116" s="134">
        <f>SUM(X5:X115)</f>
        <v>5813</v>
      </c>
      <c r="Y116" s="106">
        <f>SUM(Y5:Y115)</f>
        <v>4959</v>
      </c>
      <c r="Z116" s="72">
        <f>SUM(Z5:Z115)</f>
        <v>4921</v>
      </c>
    </row>
    <row r="117" spans="1:26" ht="15.75" customHeight="1">
      <c r="A117" s="4"/>
      <c r="B117" s="4"/>
      <c r="C117" s="5"/>
      <c r="D117" s="6"/>
      <c r="E117" s="5"/>
      <c r="F117" s="5"/>
      <c r="G117" s="5"/>
      <c r="H117" s="5"/>
      <c r="I117" s="5"/>
      <c r="J117" s="5"/>
      <c r="K117" s="7"/>
      <c r="L117" s="7"/>
      <c r="M117" s="90"/>
      <c r="N117" s="97"/>
      <c r="O117" s="96"/>
      <c r="P117" s="1"/>
      <c r="Q117" s="98"/>
      <c r="R117" s="10"/>
      <c r="S117" s="10"/>
      <c r="T117" s="10"/>
      <c r="U117" s="98"/>
      <c r="V117" s="98"/>
      <c r="W117" s="98"/>
      <c r="X117" s="10"/>
      <c r="Y117" s="10"/>
      <c r="Z117" s="10"/>
    </row>
    <row r="118" spans="1:26" s="3" customFormat="1" ht="5.25" customHeight="1">
      <c r="A118" s="11"/>
      <c r="B118" s="11"/>
      <c r="C118" s="5"/>
      <c r="D118" s="5"/>
      <c r="E118" s="5"/>
      <c r="F118" s="5"/>
      <c r="G118" s="5"/>
      <c r="H118" s="11"/>
      <c r="I118" s="11"/>
      <c r="J118" s="11"/>
      <c r="K118" s="11"/>
      <c r="L118" s="11"/>
      <c r="M118" s="91"/>
      <c r="N118" s="93"/>
      <c r="O118" s="8"/>
      <c r="P118" s="11"/>
      <c r="Q118" s="11"/>
      <c r="R118" s="11"/>
      <c r="S118" s="11"/>
      <c r="T118" s="11"/>
      <c r="U118" s="11"/>
      <c r="V118" s="11"/>
      <c r="W118" s="21"/>
      <c r="X118" s="22"/>
      <c r="Y118" s="13"/>
      <c r="Z118" s="13"/>
    </row>
    <row r="119" spans="1:22" ht="17.25" customHeight="1" thickBot="1">
      <c r="A119" s="299" t="s">
        <v>76</v>
      </c>
      <c r="B119" s="299"/>
      <c r="C119" s="299"/>
      <c r="D119" s="299"/>
      <c r="E119" s="299"/>
      <c r="F119" s="14"/>
      <c r="G119" s="14"/>
      <c r="H119" s="14"/>
      <c r="I119" s="14"/>
      <c r="J119" s="14"/>
      <c r="K119" s="15"/>
      <c r="L119" s="15"/>
      <c r="M119" s="92"/>
      <c r="N119" s="94"/>
      <c r="O119" s="15"/>
      <c r="P119" s="15"/>
      <c r="Q119" s="15"/>
      <c r="R119" s="15"/>
      <c r="S119" s="15"/>
      <c r="T119" s="15"/>
      <c r="U119" s="14"/>
      <c r="V119" s="14"/>
    </row>
    <row r="120" spans="1:26" ht="20.25" customHeight="1" thickBot="1">
      <c r="A120" s="279" t="s">
        <v>13</v>
      </c>
      <c r="B120" s="283"/>
      <c r="C120" s="114" t="s">
        <v>0</v>
      </c>
      <c r="D120" s="120" t="s">
        <v>23</v>
      </c>
      <c r="E120" s="121" t="s">
        <v>1</v>
      </c>
      <c r="F120" s="115" t="s">
        <v>2</v>
      </c>
      <c r="G120" s="121" t="s">
        <v>3</v>
      </c>
      <c r="H120" s="121" t="s">
        <v>16</v>
      </c>
      <c r="I120" s="121" t="s">
        <v>4</v>
      </c>
      <c r="J120" s="121" t="s">
        <v>5</v>
      </c>
      <c r="K120" s="121" t="s">
        <v>6</v>
      </c>
      <c r="L120" s="121" t="s">
        <v>7</v>
      </c>
      <c r="M120" s="115" t="s">
        <v>8</v>
      </c>
      <c r="N120" s="116" t="s">
        <v>9</v>
      </c>
      <c r="O120" s="122" t="s">
        <v>17</v>
      </c>
      <c r="P120" s="118" t="s">
        <v>11</v>
      </c>
      <c r="Q120" s="284" t="s">
        <v>145</v>
      </c>
      <c r="R120" s="283"/>
      <c r="S120" s="120" t="s">
        <v>144</v>
      </c>
      <c r="T120" s="120" t="s">
        <v>142</v>
      </c>
      <c r="U120" s="152" t="s">
        <v>124</v>
      </c>
      <c r="V120" s="152" t="s">
        <v>109</v>
      </c>
      <c r="W120" s="152" t="s">
        <v>18</v>
      </c>
      <c r="X120" s="152" t="s">
        <v>143</v>
      </c>
      <c r="Y120" s="25" t="s">
        <v>14</v>
      </c>
      <c r="Z120" s="25" t="s">
        <v>12</v>
      </c>
    </row>
    <row r="121" spans="1:26" ht="16.5" customHeight="1">
      <c r="A121" s="206" t="s">
        <v>19</v>
      </c>
      <c r="B121" s="220" t="s">
        <v>20</v>
      </c>
      <c r="C121" s="107" t="s">
        <v>21</v>
      </c>
      <c r="D121" s="74">
        <v>0</v>
      </c>
      <c r="E121" s="74">
        <v>0</v>
      </c>
      <c r="F121" s="74">
        <v>0</v>
      </c>
      <c r="G121" s="74">
        <v>0</v>
      </c>
      <c r="H121" s="74">
        <v>0</v>
      </c>
      <c r="I121" s="74">
        <v>0</v>
      </c>
      <c r="J121" s="74">
        <v>0</v>
      </c>
      <c r="K121" s="74">
        <v>0</v>
      </c>
      <c r="L121" s="74">
        <v>0</v>
      </c>
      <c r="M121" s="74">
        <v>0</v>
      </c>
      <c r="N121" s="74">
        <v>0</v>
      </c>
      <c r="O121" s="74">
        <v>0</v>
      </c>
      <c r="P121" s="28">
        <f>SUM(D121:O121)</f>
        <v>0</v>
      </c>
      <c r="Q121" s="222">
        <f>P121+P122+P123</f>
        <v>90</v>
      </c>
      <c r="R121" s="222">
        <f>SUM(Q121:Q126)</f>
        <v>90</v>
      </c>
      <c r="S121" s="222">
        <v>78</v>
      </c>
      <c r="T121" s="222">
        <v>36</v>
      </c>
      <c r="U121" s="142"/>
      <c r="V121" s="272">
        <v>100</v>
      </c>
      <c r="W121" s="248">
        <v>230</v>
      </c>
      <c r="X121" s="264">
        <v>0</v>
      </c>
      <c r="Y121" s="241">
        <v>0</v>
      </c>
      <c r="Z121" s="294">
        <v>0</v>
      </c>
    </row>
    <row r="122" spans="1:26" ht="16.5" customHeight="1">
      <c r="A122" s="201"/>
      <c r="B122" s="218"/>
      <c r="C122" s="108" t="s">
        <v>33</v>
      </c>
      <c r="D122" s="75">
        <v>58</v>
      </c>
      <c r="E122" s="75">
        <v>0</v>
      </c>
      <c r="F122" s="75">
        <v>0</v>
      </c>
      <c r="G122" s="75">
        <v>0</v>
      </c>
      <c r="H122" s="75">
        <v>0</v>
      </c>
      <c r="I122" s="75">
        <v>0</v>
      </c>
      <c r="J122" s="75">
        <v>0</v>
      </c>
      <c r="K122" s="75">
        <v>16</v>
      </c>
      <c r="L122" s="75">
        <v>0</v>
      </c>
      <c r="M122" s="75">
        <v>0</v>
      </c>
      <c r="N122" s="75">
        <v>0</v>
      </c>
      <c r="O122" s="75">
        <v>16</v>
      </c>
      <c r="P122" s="33">
        <f>SUM(D122:O122)</f>
        <v>90</v>
      </c>
      <c r="Q122" s="214"/>
      <c r="R122" s="214"/>
      <c r="S122" s="214"/>
      <c r="T122" s="214"/>
      <c r="U122" s="143">
        <v>0</v>
      </c>
      <c r="V122" s="216"/>
      <c r="W122" s="237"/>
      <c r="X122" s="264"/>
      <c r="Y122" s="233"/>
      <c r="Z122" s="295"/>
    </row>
    <row r="123" spans="1:26" ht="16.5" customHeight="1">
      <c r="A123" s="201"/>
      <c r="B123" s="221"/>
      <c r="C123" s="109" t="s">
        <v>34</v>
      </c>
      <c r="D123" s="34">
        <v>0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137">
        <f>SUM(D123:O123)</f>
        <v>0</v>
      </c>
      <c r="Q123" s="223"/>
      <c r="R123" s="214"/>
      <c r="S123" s="223"/>
      <c r="T123" s="223"/>
      <c r="U123" s="144"/>
      <c r="V123" s="271"/>
      <c r="W123" s="256"/>
      <c r="X123" s="264"/>
      <c r="Y123" s="235"/>
      <c r="Z123" s="298"/>
    </row>
    <row r="124" spans="1:26" ht="13.5" customHeight="1">
      <c r="A124" s="201"/>
      <c r="B124" s="217" t="s">
        <v>35</v>
      </c>
      <c r="C124" s="110" t="s">
        <v>21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49">
        <f aca="true" t="shared" si="4" ref="P124:P189">SUM(D124:O124)</f>
        <v>0</v>
      </c>
      <c r="Q124" s="213">
        <f>P124+P125+P126</f>
        <v>0</v>
      </c>
      <c r="R124" s="214"/>
      <c r="S124" s="214">
        <v>0</v>
      </c>
      <c r="T124" s="214">
        <v>0</v>
      </c>
      <c r="U124" s="148"/>
      <c r="V124" s="215">
        <v>0</v>
      </c>
      <c r="W124" s="236">
        <v>0</v>
      </c>
      <c r="X124" s="264">
        <v>0</v>
      </c>
      <c r="Y124" s="232">
        <v>0</v>
      </c>
      <c r="Z124" s="297">
        <v>0</v>
      </c>
    </row>
    <row r="125" spans="1:26" ht="13.5" customHeight="1">
      <c r="A125" s="201"/>
      <c r="B125" s="218"/>
      <c r="C125" s="108" t="s">
        <v>33</v>
      </c>
      <c r="D125" s="30">
        <v>0</v>
      </c>
      <c r="E125" s="30">
        <v>0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7">
        <f t="shared" si="4"/>
        <v>0</v>
      </c>
      <c r="Q125" s="214"/>
      <c r="R125" s="214"/>
      <c r="S125" s="214"/>
      <c r="T125" s="214"/>
      <c r="U125" s="148">
        <v>0</v>
      </c>
      <c r="V125" s="216"/>
      <c r="W125" s="237"/>
      <c r="X125" s="264"/>
      <c r="Y125" s="233"/>
      <c r="Z125" s="295"/>
    </row>
    <row r="126" spans="1:26" ht="13.5" customHeight="1" thickBot="1">
      <c r="A126" s="202"/>
      <c r="B126" s="219"/>
      <c r="C126" s="109" t="s">
        <v>34</v>
      </c>
      <c r="D126" s="34">
        <v>0</v>
      </c>
      <c r="E126" s="34">
        <v>0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7">
        <f t="shared" si="4"/>
        <v>0</v>
      </c>
      <c r="Q126" s="224"/>
      <c r="R126" s="224"/>
      <c r="S126" s="224"/>
      <c r="T126" s="224"/>
      <c r="U126" s="149"/>
      <c r="V126" s="268"/>
      <c r="W126" s="238"/>
      <c r="X126" s="264"/>
      <c r="Y126" s="234"/>
      <c r="Z126" s="296"/>
    </row>
    <row r="127" spans="1:26" ht="13.5" customHeight="1">
      <c r="A127" s="206" t="s">
        <v>47</v>
      </c>
      <c r="B127" s="220" t="s">
        <v>116</v>
      </c>
      <c r="C127" s="139" t="s">
        <v>21</v>
      </c>
      <c r="D127" s="74">
        <v>0</v>
      </c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140">
        <v>0</v>
      </c>
      <c r="P127" s="141">
        <f t="shared" si="4"/>
        <v>0</v>
      </c>
      <c r="Q127" s="222">
        <f>P127+P128+P129</f>
        <v>192</v>
      </c>
      <c r="R127" s="222">
        <f>SUM(Q127:Q138)</f>
        <v>232</v>
      </c>
      <c r="S127" s="222">
        <v>24</v>
      </c>
      <c r="T127" s="222">
        <v>56</v>
      </c>
      <c r="U127" s="222">
        <v>37</v>
      </c>
      <c r="V127" s="248">
        <v>0</v>
      </c>
      <c r="W127" s="248">
        <v>0</v>
      </c>
      <c r="X127" s="248">
        <v>0</v>
      </c>
      <c r="Y127" s="131"/>
      <c r="Z127" s="124"/>
    </row>
    <row r="128" spans="1:26" ht="13.5" customHeight="1">
      <c r="A128" s="201"/>
      <c r="B128" s="218"/>
      <c r="C128" s="129" t="s">
        <v>33</v>
      </c>
      <c r="D128" s="75">
        <v>0</v>
      </c>
      <c r="E128" s="30">
        <v>0</v>
      </c>
      <c r="F128" s="30">
        <v>0</v>
      </c>
      <c r="G128" s="30">
        <v>0</v>
      </c>
      <c r="H128" s="30">
        <v>0</v>
      </c>
      <c r="I128" s="30">
        <v>0</v>
      </c>
      <c r="J128" s="30">
        <v>24</v>
      </c>
      <c r="K128" s="30">
        <v>48</v>
      </c>
      <c r="L128" s="30">
        <v>24</v>
      </c>
      <c r="M128" s="30">
        <v>40</v>
      </c>
      <c r="N128" s="30">
        <v>0</v>
      </c>
      <c r="O128" s="30">
        <v>56</v>
      </c>
      <c r="P128" s="33">
        <f t="shared" si="4"/>
        <v>192</v>
      </c>
      <c r="Q128" s="214"/>
      <c r="R128" s="214"/>
      <c r="S128" s="214"/>
      <c r="T128" s="214"/>
      <c r="U128" s="214"/>
      <c r="V128" s="237"/>
      <c r="W128" s="237"/>
      <c r="X128" s="237"/>
      <c r="Y128" s="131"/>
      <c r="Z128" s="124"/>
    </row>
    <row r="129" spans="1:26" ht="13.5" customHeight="1">
      <c r="A129" s="201"/>
      <c r="B129" s="276"/>
      <c r="C129" s="129" t="s">
        <v>34</v>
      </c>
      <c r="D129" s="34">
        <v>0</v>
      </c>
      <c r="E129" s="30">
        <v>0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137">
        <f t="shared" si="4"/>
        <v>0</v>
      </c>
      <c r="Q129" s="223"/>
      <c r="R129" s="214"/>
      <c r="S129" s="223"/>
      <c r="T129" s="223"/>
      <c r="U129" s="223"/>
      <c r="V129" s="256"/>
      <c r="W129" s="256"/>
      <c r="X129" s="256"/>
      <c r="Y129" s="131"/>
      <c r="Z129" s="124"/>
    </row>
    <row r="130" spans="1:26" ht="13.5" customHeight="1">
      <c r="A130" s="201"/>
      <c r="B130" s="277" t="s">
        <v>49</v>
      </c>
      <c r="C130" s="110" t="s">
        <v>21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130">
        <v>0</v>
      </c>
      <c r="P130" s="49">
        <f t="shared" si="4"/>
        <v>0</v>
      </c>
      <c r="Q130" s="213">
        <f>P130+P131+P132</f>
        <v>0</v>
      </c>
      <c r="R130" s="214"/>
      <c r="S130" s="213">
        <v>0</v>
      </c>
      <c r="T130" s="213">
        <v>0</v>
      </c>
      <c r="U130" s="246">
        <v>28</v>
      </c>
      <c r="V130" s="213">
        <v>0</v>
      </c>
      <c r="W130" s="246">
        <v>0</v>
      </c>
      <c r="X130" s="264">
        <v>0</v>
      </c>
      <c r="Y130" s="131"/>
      <c r="Z130" s="124"/>
    </row>
    <row r="131" spans="1:26" ht="13.5" customHeight="1">
      <c r="A131" s="201"/>
      <c r="B131" s="218"/>
      <c r="C131" s="108" t="s">
        <v>33</v>
      </c>
      <c r="D131" s="30">
        <v>0</v>
      </c>
      <c r="E131" s="30">
        <v>0</v>
      </c>
      <c r="F131" s="30">
        <v>0</v>
      </c>
      <c r="G131" s="30">
        <v>0</v>
      </c>
      <c r="H131" s="30">
        <v>0</v>
      </c>
      <c r="I131" s="30">
        <v>0</v>
      </c>
      <c r="J131" s="125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7">
        <f t="shared" si="4"/>
        <v>0</v>
      </c>
      <c r="Q131" s="214"/>
      <c r="R131" s="214"/>
      <c r="S131" s="214"/>
      <c r="T131" s="214"/>
      <c r="U131" s="246"/>
      <c r="V131" s="214"/>
      <c r="W131" s="246"/>
      <c r="X131" s="264"/>
      <c r="Y131" s="131"/>
      <c r="Z131" s="124"/>
    </row>
    <row r="132" spans="1:26" ht="13.5" customHeight="1">
      <c r="A132" s="201"/>
      <c r="B132" s="276"/>
      <c r="C132" s="111" t="s">
        <v>34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  <c r="P132" s="137">
        <f t="shared" si="4"/>
        <v>0</v>
      </c>
      <c r="Q132" s="214"/>
      <c r="R132" s="214"/>
      <c r="S132" s="223"/>
      <c r="T132" s="223"/>
      <c r="U132" s="246"/>
      <c r="V132" s="223"/>
      <c r="W132" s="246"/>
      <c r="X132" s="264"/>
      <c r="Y132" s="131"/>
      <c r="Z132" s="124"/>
    </row>
    <row r="133" spans="1:26" ht="13.5" customHeight="1">
      <c r="A133" s="201"/>
      <c r="B133" s="217" t="s">
        <v>150</v>
      </c>
      <c r="C133" s="112" t="s">
        <v>21</v>
      </c>
      <c r="D133" s="46">
        <v>0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7">
        <v>0</v>
      </c>
      <c r="N133" s="47">
        <v>0</v>
      </c>
      <c r="O133" s="47">
        <v>0</v>
      </c>
      <c r="P133" s="49">
        <f t="shared" si="4"/>
        <v>0</v>
      </c>
      <c r="Q133" s="213">
        <f>P133+P134+P135</f>
        <v>40</v>
      </c>
      <c r="R133" s="214"/>
      <c r="S133" s="213">
        <v>0</v>
      </c>
      <c r="T133" s="213">
        <v>0</v>
      </c>
      <c r="U133" s="213">
        <v>0</v>
      </c>
      <c r="V133" s="213">
        <v>0</v>
      </c>
      <c r="W133" s="213">
        <v>0</v>
      </c>
      <c r="X133" s="213">
        <v>0</v>
      </c>
      <c r="Y133" s="131"/>
      <c r="Z133" s="124"/>
    </row>
    <row r="134" spans="1:26" ht="13.5" customHeight="1">
      <c r="A134" s="201"/>
      <c r="B134" s="218"/>
      <c r="C134" s="108" t="s">
        <v>33</v>
      </c>
      <c r="D134" s="30">
        <v>0</v>
      </c>
      <c r="E134" s="30">
        <v>0</v>
      </c>
      <c r="F134" s="30">
        <v>40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1">
        <v>0</v>
      </c>
      <c r="N134" s="31">
        <v>0</v>
      </c>
      <c r="O134" s="31">
        <v>0</v>
      </c>
      <c r="P134" s="33">
        <f t="shared" si="4"/>
        <v>40</v>
      </c>
      <c r="Q134" s="214"/>
      <c r="R134" s="214"/>
      <c r="S134" s="214"/>
      <c r="T134" s="214"/>
      <c r="U134" s="214"/>
      <c r="V134" s="214"/>
      <c r="W134" s="214"/>
      <c r="X134" s="214"/>
      <c r="Y134" s="131"/>
      <c r="Z134" s="124"/>
    </row>
    <row r="135" spans="1:26" ht="13.5" customHeight="1">
      <c r="A135" s="201"/>
      <c r="B135" s="221"/>
      <c r="C135" s="109" t="s">
        <v>34</v>
      </c>
      <c r="D135" s="34">
        <v>0</v>
      </c>
      <c r="E135" s="34">
        <v>0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42">
        <v>0</v>
      </c>
      <c r="M135" s="43">
        <v>0</v>
      </c>
      <c r="N135" s="43">
        <v>0</v>
      </c>
      <c r="O135" s="43">
        <v>0</v>
      </c>
      <c r="P135" s="37">
        <f t="shared" si="4"/>
        <v>0</v>
      </c>
      <c r="Q135" s="214"/>
      <c r="R135" s="214"/>
      <c r="S135" s="223"/>
      <c r="T135" s="223"/>
      <c r="U135" s="223"/>
      <c r="V135" s="223"/>
      <c r="W135" s="223"/>
      <c r="X135" s="223"/>
      <c r="Y135" s="131"/>
      <c r="Z135" s="124"/>
    </row>
    <row r="136" spans="1:26" ht="13.5" customHeight="1">
      <c r="A136" s="201"/>
      <c r="B136" s="277" t="s">
        <v>51</v>
      </c>
      <c r="C136" s="110" t="s">
        <v>21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46">
        <v>0</v>
      </c>
      <c r="M136" s="47">
        <v>0</v>
      </c>
      <c r="N136" s="47">
        <v>0</v>
      </c>
      <c r="O136" s="47">
        <v>0</v>
      </c>
      <c r="P136" s="41">
        <f t="shared" si="4"/>
        <v>0</v>
      </c>
      <c r="Q136" s="213">
        <f>P136+P137+P138</f>
        <v>0</v>
      </c>
      <c r="R136" s="214"/>
      <c r="S136" s="214">
        <v>58</v>
      </c>
      <c r="T136" s="213">
        <v>52</v>
      </c>
      <c r="U136" s="213">
        <v>0</v>
      </c>
      <c r="V136" s="213">
        <v>0</v>
      </c>
      <c r="W136" s="165"/>
      <c r="X136" s="213"/>
      <c r="Y136" s="131"/>
      <c r="Z136" s="124"/>
    </row>
    <row r="137" spans="1:26" ht="13.5" customHeight="1">
      <c r="A137" s="201"/>
      <c r="B137" s="218"/>
      <c r="C137" s="108" t="s">
        <v>33</v>
      </c>
      <c r="D137" s="30">
        <v>0</v>
      </c>
      <c r="E137" s="30">
        <v>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1">
        <v>0</v>
      </c>
      <c r="N137" s="31">
        <v>0</v>
      </c>
      <c r="O137" s="31">
        <v>0</v>
      </c>
      <c r="P137" s="33">
        <f t="shared" si="4"/>
        <v>0</v>
      </c>
      <c r="Q137" s="214"/>
      <c r="R137" s="214"/>
      <c r="S137" s="214"/>
      <c r="T137" s="214"/>
      <c r="U137" s="214"/>
      <c r="V137" s="214"/>
      <c r="W137" s="157"/>
      <c r="X137" s="214"/>
      <c r="Y137" s="131"/>
      <c r="Z137" s="124"/>
    </row>
    <row r="138" spans="1:26" ht="13.5" customHeight="1" thickBot="1">
      <c r="A138" s="202"/>
      <c r="B138" s="219"/>
      <c r="C138" s="111" t="s">
        <v>34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3">
        <v>0</v>
      </c>
      <c r="N138" s="43">
        <v>0</v>
      </c>
      <c r="O138" s="43">
        <v>0</v>
      </c>
      <c r="P138" s="137">
        <f t="shared" si="4"/>
        <v>0</v>
      </c>
      <c r="Q138" s="224"/>
      <c r="R138" s="224"/>
      <c r="S138" s="224"/>
      <c r="T138" s="223"/>
      <c r="U138" s="224"/>
      <c r="V138" s="223"/>
      <c r="W138" s="157"/>
      <c r="X138" s="224"/>
      <c r="Y138" s="131"/>
      <c r="Z138" s="124"/>
    </row>
    <row r="139" spans="1:26" ht="17.25" customHeight="1">
      <c r="A139" s="206" t="s">
        <v>53</v>
      </c>
      <c r="B139" s="220" t="s">
        <v>54</v>
      </c>
      <c r="C139" s="107" t="s">
        <v>21</v>
      </c>
      <c r="D139" s="26">
        <v>0</v>
      </c>
      <c r="E139" s="26">
        <v>0</v>
      </c>
      <c r="F139" s="26">
        <v>0</v>
      </c>
      <c r="G139" s="26">
        <v>0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  <c r="N139" s="26">
        <v>0</v>
      </c>
      <c r="O139" s="26">
        <v>0</v>
      </c>
      <c r="P139" s="87">
        <f t="shared" si="4"/>
        <v>0</v>
      </c>
      <c r="Q139" s="222">
        <f>P139+P140+P141</f>
        <v>160</v>
      </c>
      <c r="R139" s="222">
        <f>SUM(Q139:Q147)</f>
        <v>2245</v>
      </c>
      <c r="S139" s="222">
        <v>451</v>
      </c>
      <c r="T139" s="222">
        <v>213</v>
      </c>
      <c r="U139" s="245">
        <v>1344</v>
      </c>
      <c r="V139" s="272">
        <v>170</v>
      </c>
      <c r="W139" s="248">
        <v>47</v>
      </c>
      <c r="X139" s="257">
        <v>187</v>
      </c>
      <c r="Y139" s="241">
        <v>40</v>
      </c>
      <c r="Z139" s="294">
        <v>0</v>
      </c>
    </row>
    <row r="140" spans="1:26" ht="17.25" customHeight="1">
      <c r="A140" s="201"/>
      <c r="B140" s="218"/>
      <c r="C140" s="108" t="s">
        <v>33</v>
      </c>
      <c r="D140" s="75">
        <v>56</v>
      </c>
      <c r="E140" s="30">
        <v>20</v>
      </c>
      <c r="F140" s="30">
        <v>48</v>
      </c>
      <c r="G140" s="30">
        <v>20</v>
      </c>
      <c r="H140" s="30">
        <v>0</v>
      </c>
      <c r="I140" s="30">
        <v>0</v>
      </c>
      <c r="J140" s="30">
        <v>0</v>
      </c>
      <c r="K140" s="30">
        <v>0</v>
      </c>
      <c r="L140" s="30">
        <v>16</v>
      </c>
      <c r="M140" s="30">
        <v>0</v>
      </c>
      <c r="N140" s="30">
        <v>0</v>
      </c>
      <c r="O140" s="30">
        <v>0</v>
      </c>
      <c r="P140" s="37">
        <f t="shared" si="4"/>
        <v>160</v>
      </c>
      <c r="Q140" s="214"/>
      <c r="R140" s="214"/>
      <c r="S140" s="214"/>
      <c r="T140" s="214"/>
      <c r="U140" s="246"/>
      <c r="V140" s="216"/>
      <c r="W140" s="237"/>
      <c r="X140" s="264"/>
      <c r="Y140" s="233"/>
      <c r="Z140" s="295"/>
    </row>
    <row r="141" spans="1:26" ht="17.25" customHeight="1">
      <c r="A141" s="201"/>
      <c r="B141" s="221"/>
      <c r="C141" s="111" t="s">
        <v>34</v>
      </c>
      <c r="D141" s="78">
        <v>0</v>
      </c>
      <c r="E141" s="42">
        <v>0</v>
      </c>
      <c r="F141" s="78">
        <v>0</v>
      </c>
      <c r="G141" s="78">
        <v>0</v>
      </c>
      <c r="H141" s="78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  <c r="P141" s="37">
        <f t="shared" si="4"/>
        <v>0</v>
      </c>
      <c r="Q141" s="223"/>
      <c r="R141" s="214"/>
      <c r="S141" s="223"/>
      <c r="T141" s="223"/>
      <c r="U141" s="261"/>
      <c r="V141" s="271"/>
      <c r="W141" s="256"/>
      <c r="X141" s="264"/>
      <c r="Y141" s="235"/>
      <c r="Z141" s="298"/>
    </row>
    <row r="142" spans="1:26" ht="14.25" customHeight="1">
      <c r="A142" s="201"/>
      <c r="B142" s="217" t="s">
        <v>82</v>
      </c>
      <c r="C142" s="112" t="s">
        <v>21</v>
      </c>
      <c r="D142" s="79">
        <v>0</v>
      </c>
      <c r="E142" s="46">
        <v>0</v>
      </c>
      <c r="F142" s="79">
        <v>0</v>
      </c>
      <c r="G142" s="79">
        <v>0</v>
      </c>
      <c r="H142" s="46">
        <v>0</v>
      </c>
      <c r="I142" s="46">
        <v>0</v>
      </c>
      <c r="J142" s="46">
        <v>0</v>
      </c>
      <c r="K142" s="46">
        <v>6</v>
      </c>
      <c r="L142" s="46">
        <v>10</v>
      </c>
      <c r="M142" s="46">
        <v>0</v>
      </c>
      <c r="N142" s="46">
        <v>12</v>
      </c>
      <c r="O142" s="46">
        <v>0</v>
      </c>
      <c r="P142" s="136">
        <f t="shared" si="4"/>
        <v>28</v>
      </c>
      <c r="Q142" s="213">
        <f>P142+P143+P144</f>
        <v>2015</v>
      </c>
      <c r="R142" s="214"/>
      <c r="S142" s="213">
        <v>125</v>
      </c>
      <c r="T142" s="213">
        <v>181</v>
      </c>
      <c r="U142" s="255">
        <v>35</v>
      </c>
      <c r="V142" s="215">
        <v>40</v>
      </c>
      <c r="W142" s="236">
        <v>67</v>
      </c>
      <c r="X142" s="264">
        <v>0</v>
      </c>
      <c r="Y142" s="232">
        <v>0</v>
      </c>
      <c r="Z142" s="297">
        <v>0</v>
      </c>
    </row>
    <row r="143" spans="1:26" ht="14.25" customHeight="1">
      <c r="A143" s="201"/>
      <c r="B143" s="218"/>
      <c r="C143" s="108" t="s">
        <v>33</v>
      </c>
      <c r="D143" s="30">
        <v>0</v>
      </c>
      <c r="E143" s="30">
        <v>66</v>
      </c>
      <c r="F143" s="30">
        <v>0</v>
      </c>
      <c r="G143" s="30">
        <v>0</v>
      </c>
      <c r="H143" s="30">
        <v>0</v>
      </c>
      <c r="I143" s="30">
        <v>15</v>
      </c>
      <c r="J143" s="30">
        <v>0</v>
      </c>
      <c r="K143" s="30">
        <v>619</v>
      </c>
      <c r="L143" s="30">
        <v>399</v>
      </c>
      <c r="M143" s="30">
        <v>25</v>
      </c>
      <c r="N143" s="30">
        <v>437</v>
      </c>
      <c r="O143" s="30">
        <v>426</v>
      </c>
      <c r="P143" s="136">
        <f t="shared" si="4"/>
        <v>1987</v>
      </c>
      <c r="Q143" s="214"/>
      <c r="R143" s="214"/>
      <c r="S143" s="214"/>
      <c r="T143" s="214"/>
      <c r="U143" s="246"/>
      <c r="V143" s="216"/>
      <c r="W143" s="237"/>
      <c r="X143" s="264"/>
      <c r="Y143" s="233"/>
      <c r="Z143" s="295"/>
    </row>
    <row r="144" spans="1:26" ht="14.25" customHeight="1">
      <c r="A144" s="201"/>
      <c r="B144" s="221"/>
      <c r="C144" s="108" t="s">
        <v>34</v>
      </c>
      <c r="D144" s="30">
        <v>0</v>
      </c>
      <c r="E144" s="76">
        <v>0</v>
      </c>
      <c r="F144" s="34">
        <v>0</v>
      </c>
      <c r="G144" s="34">
        <v>0</v>
      </c>
      <c r="H144" s="34">
        <v>0</v>
      </c>
      <c r="I144" s="76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136">
        <f t="shared" si="4"/>
        <v>0</v>
      </c>
      <c r="Q144" s="223"/>
      <c r="R144" s="214"/>
      <c r="S144" s="223"/>
      <c r="T144" s="223"/>
      <c r="U144" s="246"/>
      <c r="V144" s="216"/>
      <c r="W144" s="237"/>
      <c r="X144" s="264"/>
      <c r="Y144" s="233"/>
      <c r="Z144" s="295"/>
    </row>
    <row r="145" spans="1:26" ht="14.25" customHeight="1">
      <c r="A145" s="201"/>
      <c r="B145" s="217" t="s">
        <v>126</v>
      </c>
      <c r="C145" s="112" t="s">
        <v>21</v>
      </c>
      <c r="D145" s="30">
        <v>0</v>
      </c>
      <c r="E145" s="76">
        <v>0</v>
      </c>
      <c r="F145" s="30">
        <v>0</v>
      </c>
      <c r="G145" s="30">
        <v>0</v>
      </c>
      <c r="H145" s="30">
        <v>0</v>
      </c>
      <c r="I145" s="76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136">
        <f t="shared" si="4"/>
        <v>0</v>
      </c>
      <c r="Q145" s="214">
        <f>P145+P146+P147</f>
        <v>70</v>
      </c>
      <c r="R145" s="214"/>
      <c r="S145" s="214">
        <v>0</v>
      </c>
      <c r="T145" s="214">
        <v>32</v>
      </c>
      <c r="U145" s="246"/>
      <c r="V145" s="216"/>
      <c r="W145" s="237"/>
      <c r="X145" s="264"/>
      <c r="Y145" s="233"/>
      <c r="Z145" s="295"/>
    </row>
    <row r="146" spans="1:26" ht="14.25" customHeight="1">
      <c r="A146" s="201"/>
      <c r="B146" s="218"/>
      <c r="C146" s="108" t="s">
        <v>33</v>
      </c>
      <c r="D146" s="125">
        <v>0</v>
      </c>
      <c r="E146" s="34">
        <v>0</v>
      </c>
      <c r="F146" s="125">
        <v>0</v>
      </c>
      <c r="G146" s="125">
        <v>0</v>
      </c>
      <c r="H146" s="156">
        <v>0</v>
      </c>
      <c r="I146" s="34">
        <v>0</v>
      </c>
      <c r="J146" s="34">
        <v>0</v>
      </c>
      <c r="K146" s="34">
        <v>0</v>
      </c>
      <c r="L146" s="34">
        <v>35</v>
      </c>
      <c r="M146" s="34">
        <v>0</v>
      </c>
      <c r="N146" s="34">
        <v>35</v>
      </c>
      <c r="O146" s="34">
        <v>0</v>
      </c>
      <c r="P146" s="136">
        <f t="shared" si="4"/>
        <v>70</v>
      </c>
      <c r="Q146" s="214"/>
      <c r="R146" s="214"/>
      <c r="S146" s="214"/>
      <c r="T146" s="214"/>
      <c r="U146" s="246"/>
      <c r="V146" s="216"/>
      <c r="W146" s="237"/>
      <c r="X146" s="264"/>
      <c r="Y146" s="233"/>
      <c r="Z146" s="295"/>
    </row>
    <row r="147" spans="1:26" ht="14.25" customHeight="1" thickBot="1">
      <c r="A147" s="202"/>
      <c r="B147" s="219"/>
      <c r="C147" s="109" t="s">
        <v>34</v>
      </c>
      <c r="D147" s="80">
        <v>0</v>
      </c>
      <c r="E147" s="34">
        <v>0</v>
      </c>
      <c r="F147" s="80">
        <v>0</v>
      </c>
      <c r="G147" s="80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136">
        <f t="shared" si="4"/>
        <v>0</v>
      </c>
      <c r="Q147" s="224"/>
      <c r="R147" s="224"/>
      <c r="S147" s="224"/>
      <c r="T147" s="224"/>
      <c r="U147" s="247"/>
      <c r="V147" s="268"/>
      <c r="W147" s="238"/>
      <c r="X147" s="264"/>
      <c r="Y147" s="234"/>
      <c r="Z147" s="296"/>
    </row>
    <row r="148" spans="1:26" ht="14.25" customHeight="1">
      <c r="A148" s="206" t="s">
        <v>41</v>
      </c>
      <c r="B148" s="220" t="s">
        <v>42</v>
      </c>
      <c r="C148" s="107" t="s">
        <v>21</v>
      </c>
      <c r="D148" s="74">
        <v>0</v>
      </c>
      <c r="E148" s="74">
        <v>0</v>
      </c>
      <c r="F148" s="74">
        <v>0</v>
      </c>
      <c r="G148" s="74">
        <v>0</v>
      </c>
      <c r="H148" s="74">
        <v>0</v>
      </c>
      <c r="I148" s="74">
        <v>0</v>
      </c>
      <c r="J148" s="74">
        <v>0</v>
      </c>
      <c r="K148" s="74">
        <v>0</v>
      </c>
      <c r="L148" s="74">
        <v>0</v>
      </c>
      <c r="M148" s="74">
        <v>0</v>
      </c>
      <c r="N148" s="74">
        <v>0</v>
      </c>
      <c r="O148" s="74">
        <v>0</v>
      </c>
      <c r="P148" s="87">
        <f t="shared" si="4"/>
        <v>0</v>
      </c>
      <c r="Q148" s="222">
        <f>P148+P149+P150</f>
        <v>314</v>
      </c>
      <c r="R148" s="222">
        <f>SUM(Q148:Q159)</f>
        <v>1269</v>
      </c>
      <c r="S148" s="222">
        <v>10</v>
      </c>
      <c r="T148" s="222">
        <v>161</v>
      </c>
      <c r="U148" s="245">
        <v>0</v>
      </c>
      <c r="V148" s="272">
        <v>0</v>
      </c>
      <c r="W148" s="248">
        <v>0</v>
      </c>
      <c r="X148" s="248">
        <v>16</v>
      </c>
      <c r="Y148" s="241"/>
      <c r="Z148" s="294">
        <v>0</v>
      </c>
    </row>
    <row r="149" spans="1:26" ht="14.25" customHeight="1">
      <c r="A149" s="201"/>
      <c r="B149" s="218"/>
      <c r="C149" s="108" t="s">
        <v>33</v>
      </c>
      <c r="D149" s="75">
        <v>0</v>
      </c>
      <c r="E149" s="75">
        <v>0</v>
      </c>
      <c r="F149" s="75">
        <v>0</v>
      </c>
      <c r="G149" s="75">
        <v>0</v>
      </c>
      <c r="H149" s="75">
        <v>0</v>
      </c>
      <c r="I149" s="75">
        <v>0</v>
      </c>
      <c r="J149" s="75">
        <v>0</v>
      </c>
      <c r="K149" s="75">
        <v>0</v>
      </c>
      <c r="L149" s="75">
        <v>0</v>
      </c>
      <c r="M149" s="75">
        <v>0</v>
      </c>
      <c r="N149" s="75">
        <v>0</v>
      </c>
      <c r="O149" s="75">
        <v>314</v>
      </c>
      <c r="P149" s="37">
        <f t="shared" si="4"/>
        <v>314</v>
      </c>
      <c r="Q149" s="214"/>
      <c r="R149" s="214"/>
      <c r="S149" s="214"/>
      <c r="T149" s="214"/>
      <c r="U149" s="246"/>
      <c r="V149" s="216"/>
      <c r="W149" s="237"/>
      <c r="X149" s="237"/>
      <c r="Y149" s="233"/>
      <c r="Z149" s="295"/>
    </row>
    <row r="150" spans="1:26" ht="14.25" customHeight="1">
      <c r="A150" s="201"/>
      <c r="B150" s="221"/>
      <c r="C150" s="111" t="s">
        <v>34</v>
      </c>
      <c r="D150" s="78">
        <v>0</v>
      </c>
      <c r="E150" s="78">
        <v>0</v>
      </c>
      <c r="F150" s="78">
        <v>0</v>
      </c>
      <c r="G150" s="78">
        <v>0</v>
      </c>
      <c r="H150" s="78">
        <v>0</v>
      </c>
      <c r="I150" s="78">
        <v>0</v>
      </c>
      <c r="J150" s="78">
        <v>0</v>
      </c>
      <c r="K150" s="78">
        <v>0</v>
      </c>
      <c r="L150" s="78">
        <v>0</v>
      </c>
      <c r="M150" s="78">
        <v>0</v>
      </c>
      <c r="N150" s="78">
        <v>0</v>
      </c>
      <c r="O150" s="78">
        <v>0</v>
      </c>
      <c r="P150" s="37">
        <f t="shared" si="4"/>
        <v>0</v>
      </c>
      <c r="Q150" s="223"/>
      <c r="R150" s="214"/>
      <c r="S150" s="223"/>
      <c r="T150" s="223"/>
      <c r="U150" s="261"/>
      <c r="V150" s="271"/>
      <c r="W150" s="256"/>
      <c r="X150" s="256"/>
      <c r="Y150" s="235"/>
      <c r="Z150" s="298"/>
    </row>
    <row r="151" spans="1:26" ht="16.5" customHeight="1">
      <c r="A151" s="201"/>
      <c r="B151" s="217" t="s">
        <v>43</v>
      </c>
      <c r="C151" s="112" t="s">
        <v>21</v>
      </c>
      <c r="D151" s="79">
        <v>0</v>
      </c>
      <c r="E151" s="79">
        <v>0</v>
      </c>
      <c r="F151" s="79">
        <v>0</v>
      </c>
      <c r="G151" s="79">
        <v>6</v>
      </c>
      <c r="H151" s="46">
        <v>0</v>
      </c>
      <c r="I151" s="79">
        <v>0</v>
      </c>
      <c r="J151" s="79">
        <v>0</v>
      </c>
      <c r="K151" s="79">
        <v>0</v>
      </c>
      <c r="L151" s="46">
        <v>0</v>
      </c>
      <c r="M151" s="47">
        <v>10</v>
      </c>
      <c r="N151" s="47">
        <v>0</v>
      </c>
      <c r="O151" s="47">
        <v>0</v>
      </c>
      <c r="P151" s="136">
        <f t="shared" si="4"/>
        <v>16</v>
      </c>
      <c r="Q151" s="213">
        <f>P151+P152+P153</f>
        <v>544</v>
      </c>
      <c r="R151" s="214"/>
      <c r="S151" s="213">
        <v>536</v>
      </c>
      <c r="T151" s="213">
        <v>244</v>
      </c>
      <c r="U151" s="255">
        <v>183</v>
      </c>
      <c r="V151" s="215">
        <v>855</v>
      </c>
      <c r="W151" s="236">
        <v>910</v>
      </c>
      <c r="X151" s="264">
        <v>485</v>
      </c>
      <c r="Y151" s="232">
        <v>68</v>
      </c>
      <c r="Z151" s="297">
        <v>66</v>
      </c>
    </row>
    <row r="152" spans="1:26" ht="16.5" customHeight="1">
      <c r="A152" s="201"/>
      <c r="B152" s="218"/>
      <c r="C152" s="108" t="s">
        <v>33</v>
      </c>
      <c r="D152" s="75">
        <v>0</v>
      </c>
      <c r="E152" s="75">
        <v>0</v>
      </c>
      <c r="F152" s="46">
        <v>0</v>
      </c>
      <c r="G152" s="46">
        <v>267</v>
      </c>
      <c r="H152" s="46">
        <v>0</v>
      </c>
      <c r="I152" s="75">
        <v>0</v>
      </c>
      <c r="J152" s="75">
        <v>0</v>
      </c>
      <c r="K152" s="75">
        <v>0</v>
      </c>
      <c r="L152" s="30">
        <v>0</v>
      </c>
      <c r="M152" s="31">
        <v>171</v>
      </c>
      <c r="N152" s="31">
        <v>20</v>
      </c>
      <c r="O152" s="31">
        <v>70</v>
      </c>
      <c r="P152" s="33">
        <f t="shared" si="4"/>
        <v>528</v>
      </c>
      <c r="Q152" s="214"/>
      <c r="R152" s="214"/>
      <c r="S152" s="214"/>
      <c r="T152" s="214"/>
      <c r="U152" s="246"/>
      <c r="V152" s="216"/>
      <c r="W152" s="237"/>
      <c r="X152" s="264"/>
      <c r="Y152" s="233"/>
      <c r="Z152" s="295"/>
    </row>
    <row r="153" spans="1:26" ht="16.5" customHeight="1">
      <c r="A153" s="201"/>
      <c r="B153" s="221"/>
      <c r="C153" s="109" t="s">
        <v>34</v>
      </c>
      <c r="D153" s="78">
        <v>0</v>
      </c>
      <c r="E153" s="42">
        <v>0</v>
      </c>
      <c r="F153" s="78">
        <v>0</v>
      </c>
      <c r="G153" s="42">
        <v>0</v>
      </c>
      <c r="H153" s="42">
        <v>0</v>
      </c>
      <c r="I153" s="42">
        <v>0</v>
      </c>
      <c r="J153" s="42">
        <v>0</v>
      </c>
      <c r="K153" s="42">
        <v>0</v>
      </c>
      <c r="L153" s="42">
        <v>0</v>
      </c>
      <c r="M153" s="43">
        <v>0</v>
      </c>
      <c r="N153" s="43">
        <v>0</v>
      </c>
      <c r="O153" s="43">
        <v>0</v>
      </c>
      <c r="P153" s="37">
        <f t="shared" si="4"/>
        <v>0</v>
      </c>
      <c r="Q153" s="223"/>
      <c r="R153" s="214"/>
      <c r="S153" s="223"/>
      <c r="T153" s="223"/>
      <c r="U153" s="261"/>
      <c r="V153" s="271"/>
      <c r="W153" s="256"/>
      <c r="X153" s="264"/>
      <c r="Y153" s="235"/>
      <c r="Z153" s="298"/>
    </row>
    <row r="154" spans="1:26" ht="16.5" customHeight="1">
      <c r="A154" s="201"/>
      <c r="B154" s="217" t="s">
        <v>85</v>
      </c>
      <c r="C154" s="110" t="s">
        <v>21</v>
      </c>
      <c r="D154" s="77">
        <v>0</v>
      </c>
      <c r="E154" s="38">
        <v>0</v>
      </c>
      <c r="F154" s="77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9">
        <v>0</v>
      </c>
      <c r="N154" s="39">
        <v>0</v>
      </c>
      <c r="O154" s="39">
        <v>0</v>
      </c>
      <c r="P154" s="136">
        <f t="shared" si="4"/>
        <v>0</v>
      </c>
      <c r="Q154" s="213">
        <f>P154+P155+P156</f>
        <v>351</v>
      </c>
      <c r="R154" s="214"/>
      <c r="S154" s="213">
        <v>327</v>
      </c>
      <c r="T154" s="213">
        <v>0</v>
      </c>
      <c r="U154" s="255">
        <v>252</v>
      </c>
      <c r="V154" s="215">
        <v>90</v>
      </c>
      <c r="W154" s="236">
        <v>754</v>
      </c>
      <c r="X154" s="264">
        <v>177</v>
      </c>
      <c r="Y154" s="232"/>
      <c r="Z154" s="297">
        <v>0</v>
      </c>
    </row>
    <row r="155" spans="1:26" ht="16.5" customHeight="1">
      <c r="A155" s="201"/>
      <c r="B155" s="218"/>
      <c r="C155" s="108" t="s">
        <v>33</v>
      </c>
      <c r="D155" s="79">
        <v>0</v>
      </c>
      <c r="E155" s="46">
        <v>0</v>
      </c>
      <c r="F155" s="79">
        <v>0</v>
      </c>
      <c r="G155" s="46">
        <v>18</v>
      </c>
      <c r="H155" s="46">
        <v>0</v>
      </c>
      <c r="I155" s="46">
        <v>0</v>
      </c>
      <c r="J155" s="46">
        <v>150</v>
      </c>
      <c r="K155" s="46">
        <v>61</v>
      </c>
      <c r="L155" s="30">
        <v>107</v>
      </c>
      <c r="M155" s="31">
        <v>0</v>
      </c>
      <c r="N155" s="31">
        <v>15</v>
      </c>
      <c r="O155" s="31">
        <v>0</v>
      </c>
      <c r="P155" s="33">
        <f t="shared" si="4"/>
        <v>351</v>
      </c>
      <c r="Q155" s="214"/>
      <c r="R155" s="214"/>
      <c r="S155" s="214"/>
      <c r="T155" s="214"/>
      <c r="U155" s="246"/>
      <c r="V155" s="216"/>
      <c r="W155" s="237"/>
      <c r="X155" s="264"/>
      <c r="Y155" s="233"/>
      <c r="Z155" s="295"/>
    </row>
    <row r="156" spans="1:26" ht="16.5" customHeight="1" thickBot="1">
      <c r="A156" s="201"/>
      <c r="B156" s="221"/>
      <c r="C156" s="111" t="s">
        <v>34</v>
      </c>
      <c r="D156" s="78">
        <v>0</v>
      </c>
      <c r="E156" s="42">
        <v>0</v>
      </c>
      <c r="F156" s="78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3">
        <v>0</v>
      </c>
      <c r="N156" s="43">
        <v>0</v>
      </c>
      <c r="O156" s="43">
        <v>0</v>
      </c>
      <c r="P156" s="37">
        <f t="shared" si="4"/>
        <v>0</v>
      </c>
      <c r="Q156" s="223"/>
      <c r="R156" s="214"/>
      <c r="S156" s="223"/>
      <c r="T156" s="223"/>
      <c r="U156" s="261"/>
      <c r="V156" s="271"/>
      <c r="W156" s="256"/>
      <c r="X156" s="264"/>
      <c r="Y156" s="235"/>
      <c r="Z156" s="296"/>
    </row>
    <row r="157" spans="1:26" ht="16.5" customHeight="1">
      <c r="A157" s="201"/>
      <c r="B157" s="217" t="s">
        <v>96</v>
      </c>
      <c r="C157" s="112" t="s">
        <v>21</v>
      </c>
      <c r="D157" s="79">
        <v>0</v>
      </c>
      <c r="E157" s="46">
        <v>0</v>
      </c>
      <c r="F157" s="79">
        <v>0</v>
      </c>
      <c r="G157" s="79">
        <v>0</v>
      </c>
      <c r="H157" s="79">
        <v>0</v>
      </c>
      <c r="I157" s="46">
        <v>0</v>
      </c>
      <c r="J157" s="46">
        <v>0</v>
      </c>
      <c r="K157" s="46">
        <v>0</v>
      </c>
      <c r="L157" s="46">
        <v>0</v>
      </c>
      <c r="M157" s="47">
        <v>0</v>
      </c>
      <c r="N157" s="47">
        <v>0</v>
      </c>
      <c r="O157" s="47">
        <v>0</v>
      </c>
      <c r="P157" s="136">
        <f t="shared" si="4"/>
        <v>0</v>
      </c>
      <c r="Q157" s="213">
        <f>P157+P158+P159</f>
        <v>60</v>
      </c>
      <c r="R157" s="214"/>
      <c r="S157" s="214">
        <v>96</v>
      </c>
      <c r="T157" s="214">
        <v>820</v>
      </c>
      <c r="U157" s="255">
        <v>40</v>
      </c>
      <c r="V157" s="215">
        <v>48</v>
      </c>
      <c r="W157" s="236">
        <v>0</v>
      </c>
      <c r="X157" s="264">
        <v>0</v>
      </c>
      <c r="Y157" s="232"/>
      <c r="Z157" s="297">
        <v>0</v>
      </c>
    </row>
    <row r="158" spans="1:26" ht="16.5" customHeight="1">
      <c r="A158" s="201"/>
      <c r="B158" s="218"/>
      <c r="C158" s="108" t="s">
        <v>33</v>
      </c>
      <c r="D158" s="79">
        <v>0</v>
      </c>
      <c r="E158" s="46">
        <v>0</v>
      </c>
      <c r="F158" s="79">
        <v>0</v>
      </c>
      <c r="G158" s="79">
        <v>0</v>
      </c>
      <c r="H158" s="79">
        <v>0</v>
      </c>
      <c r="I158" s="46">
        <v>0</v>
      </c>
      <c r="J158" s="46">
        <v>0</v>
      </c>
      <c r="K158" s="46">
        <v>24</v>
      </c>
      <c r="L158" s="31">
        <v>0</v>
      </c>
      <c r="M158" s="31">
        <v>36</v>
      </c>
      <c r="N158" s="31">
        <v>0</v>
      </c>
      <c r="O158" s="31">
        <v>0</v>
      </c>
      <c r="P158" s="37">
        <f t="shared" si="4"/>
        <v>60</v>
      </c>
      <c r="Q158" s="214"/>
      <c r="R158" s="214"/>
      <c r="S158" s="214"/>
      <c r="T158" s="214"/>
      <c r="U158" s="246"/>
      <c r="V158" s="216"/>
      <c r="W158" s="237"/>
      <c r="X158" s="264"/>
      <c r="Y158" s="233"/>
      <c r="Z158" s="295"/>
    </row>
    <row r="159" spans="1:26" ht="16.5" customHeight="1" thickBot="1">
      <c r="A159" s="202"/>
      <c r="B159" s="219"/>
      <c r="C159" s="113" t="s">
        <v>34</v>
      </c>
      <c r="D159" s="80">
        <v>0</v>
      </c>
      <c r="E159" s="50">
        <v>0</v>
      </c>
      <c r="F159" s="80">
        <v>0</v>
      </c>
      <c r="G159" s="80">
        <v>0</v>
      </c>
      <c r="H159" s="80">
        <v>0</v>
      </c>
      <c r="I159" s="50">
        <v>0</v>
      </c>
      <c r="J159" s="50">
        <v>0</v>
      </c>
      <c r="K159" s="50">
        <v>0</v>
      </c>
      <c r="L159" s="51">
        <v>0</v>
      </c>
      <c r="M159" s="51">
        <v>0</v>
      </c>
      <c r="N159" s="51">
        <v>0</v>
      </c>
      <c r="O159" s="51">
        <v>0</v>
      </c>
      <c r="P159" s="37">
        <f t="shared" si="4"/>
        <v>0</v>
      </c>
      <c r="Q159" s="224"/>
      <c r="R159" s="224"/>
      <c r="S159" s="224"/>
      <c r="T159" s="224"/>
      <c r="U159" s="247"/>
      <c r="V159" s="268"/>
      <c r="W159" s="238"/>
      <c r="X159" s="264"/>
      <c r="Y159" s="234"/>
      <c r="Z159" s="296"/>
    </row>
    <row r="160" spans="1:26" ht="17.25" customHeight="1">
      <c r="A160" s="252" t="s">
        <v>58</v>
      </c>
      <c r="B160" s="220" t="s">
        <v>59</v>
      </c>
      <c r="C160" s="112" t="s">
        <v>21</v>
      </c>
      <c r="D160" s="79">
        <v>0</v>
      </c>
      <c r="E160" s="79">
        <v>0</v>
      </c>
      <c r="F160" s="79">
        <v>17</v>
      </c>
      <c r="G160" s="46">
        <v>0</v>
      </c>
      <c r="H160" s="79">
        <v>6</v>
      </c>
      <c r="I160" s="79">
        <v>0</v>
      </c>
      <c r="J160" s="79">
        <v>0</v>
      </c>
      <c r="K160" s="47">
        <v>0</v>
      </c>
      <c r="L160" s="47">
        <v>0</v>
      </c>
      <c r="M160" s="47">
        <v>0</v>
      </c>
      <c r="N160" s="47">
        <v>0</v>
      </c>
      <c r="O160" s="48">
        <v>0</v>
      </c>
      <c r="P160" s="87">
        <f t="shared" si="4"/>
        <v>23</v>
      </c>
      <c r="Q160" s="222">
        <f>P160+P161+P162</f>
        <v>1034</v>
      </c>
      <c r="R160" s="222">
        <f>SUM(Q160:Q162)</f>
        <v>1034</v>
      </c>
      <c r="S160" s="222">
        <v>1189</v>
      </c>
      <c r="T160" s="222">
        <v>70</v>
      </c>
      <c r="U160" s="245">
        <v>190</v>
      </c>
      <c r="V160" s="248">
        <v>1050</v>
      </c>
      <c r="W160" s="248">
        <v>734</v>
      </c>
      <c r="X160" s="248">
        <v>1414</v>
      </c>
      <c r="Y160" s="241">
        <v>1199</v>
      </c>
      <c r="Z160" s="294">
        <v>88</v>
      </c>
    </row>
    <row r="161" spans="1:26" ht="17.25" customHeight="1">
      <c r="A161" s="253"/>
      <c r="B161" s="218"/>
      <c r="C161" s="108" t="s">
        <v>33</v>
      </c>
      <c r="D161" s="75">
        <v>0</v>
      </c>
      <c r="E161" s="75">
        <v>0</v>
      </c>
      <c r="F161" s="75">
        <v>615</v>
      </c>
      <c r="G161" s="30">
        <v>0</v>
      </c>
      <c r="H161" s="75">
        <v>195</v>
      </c>
      <c r="I161" s="75">
        <v>0</v>
      </c>
      <c r="J161" s="30">
        <v>111</v>
      </c>
      <c r="K161" s="31">
        <v>0</v>
      </c>
      <c r="L161" s="31">
        <v>0</v>
      </c>
      <c r="M161" s="31">
        <v>0</v>
      </c>
      <c r="N161" s="31">
        <v>4</v>
      </c>
      <c r="O161" s="32">
        <v>86</v>
      </c>
      <c r="P161" s="33">
        <f t="shared" si="4"/>
        <v>1011</v>
      </c>
      <c r="Q161" s="214"/>
      <c r="R161" s="214"/>
      <c r="S161" s="214"/>
      <c r="T161" s="214"/>
      <c r="U161" s="246"/>
      <c r="V161" s="237"/>
      <c r="W161" s="237"/>
      <c r="X161" s="237"/>
      <c r="Y161" s="233"/>
      <c r="Z161" s="295"/>
    </row>
    <row r="162" spans="1:26" ht="17.25" customHeight="1" thickBot="1">
      <c r="A162" s="254"/>
      <c r="B162" s="218"/>
      <c r="C162" s="109" t="s">
        <v>34</v>
      </c>
      <c r="D162" s="76">
        <v>0</v>
      </c>
      <c r="E162" s="76">
        <v>0</v>
      </c>
      <c r="F162" s="76">
        <v>0</v>
      </c>
      <c r="G162" s="34">
        <v>0</v>
      </c>
      <c r="H162" s="76">
        <v>0</v>
      </c>
      <c r="I162" s="76">
        <v>0</v>
      </c>
      <c r="J162" s="76">
        <v>0</v>
      </c>
      <c r="K162" s="50">
        <v>0</v>
      </c>
      <c r="L162" s="51">
        <v>0</v>
      </c>
      <c r="M162" s="51">
        <v>0</v>
      </c>
      <c r="N162" s="51">
        <v>0</v>
      </c>
      <c r="O162" s="51">
        <v>0</v>
      </c>
      <c r="P162" s="37">
        <f t="shared" si="4"/>
        <v>0</v>
      </c>
      <c r="Q162" s="224"/>
      <c r="R162" s="224"/>
      <c r="S162" s="224"/>
      <c r="T162" s="224"/>
      <c r="U162" s="247"/>
      <c r="V162" s="238"/>
      <c r="W162" s="238"/>
      <c r="X162" s="238"/>
      <c r="Y162" s="234"/>
      <c r="Z162" s="296"/>
    </row>
    <row r="163" spans="1:26" ht="16.5" customHeight="1">
      <c r="A163" s="206" t="s">
        <v>60</v>
      </c>
      <c r="B163" s="220" t="s">
        <v>149</v>
      </c>
      <c r="C163" s="107" t="s">
        <v>21</v>
      </c>
      <c r="D163" s="74">
        <v>0</v>
      </c>
      <c r="E163" s="74">
        <v>0</v>
      </c>
      <c r="F163" s="74">
        <v>0</v>
      </c>
      <c r="G163" s="74">
        <v>0</v>
      </c>
      <c r="H163" s="74">
        <v>0</v>
      </c>
      <c r="I163" s="74">
        <v>0</v>
      </c>
      <c r="J163" s="74">
        <v>0</v>
      </c>
      <c r="K163" s="74">
        <v>0</v>
      </c>
      <c r="L163" s="46">
        <v>0</v>
      </c>
      <c r="M163" s="46">
        <v>0</v>
      </c>
      <c r="N163" s="46">
        <v>4</v>
      </c>
      <c r="O163" s="46">
        <v>0</v>
      </c>
      <c r="P163" s="87">
        <f t="shared" si="4"/>
        <v>4</v>
      </c>
      <c r="Q163" s="222">
        <f>P163+P164+P165</f>
        <v>102</v>
      </c>
      <c r="R163" s="222">
        <f>SUM(Q163:Q171)</f>
        <v>188</v>
      </c>
      <c r="S163" s="222">
        <v>28</v>
      </c>
      <c r="T163" s="222">
        <v>30</v>
      </c>
      <c r="U163" s="222">
        <v>80</v>
      </c>
      <c r="V163" s="222">
        <v>18</v>
      </c>
      <c r="W163" s="222">
        <v>0</v>
      </c>
      <c r="X163" s="222">
        <v>0</v>
      </c>
      <c r="Y163" s="222"/>
      <c r="Z163" s="294"/>
    </row>
    <row r="164" spans="1:26" ht="16.5" customHeight="1">
      <c r="A164" s="201"/>
      <c r="B164" s="218"/>
      <c r="C164" s="108" t="s">
        <v>33</v>
      </c>
      <c r="D164" s="75">
        <v>0</v>
      </c>
      <c r="E164" s="75">
        <v>0</v>
      </c>
      <c r="F164" s="75">
        <v>0</v>
      </c>
      <c r="G164" s="75">
        <v>0</v>
      </c>
      <c r="H164" s="75">
        <v>0</v>
      </c>
      <c r="I164" s="75">
        <v>64</v>
      </c>
      <c r="J164" s="75">
        <v>0</v>
      </c>
      <c r="K164" s="75">
        <v>0</v>
      </c>
      <c r="L164" s="30">
        <v>0</v>
      </c>
      <c r="M164" s="30">
        <v>0</v>
      </c>
      <c r="N164" s="30">
        <v>16</v>
      </c>
      <c r="O164" s="30">
        <v>18</v>
      </c>
      <c r="P164" s="33">
        <f t="shared" si="4"/>
        <v>98</v>
      </c>
      <c r="Q164" s="214"/>
      <c r="R164" s="214"/>
      <c r="S164" s="214"/>
      <c r="T164" s="214"/>
      <c r="U164" s="214"/>
      <c r="V164" s="214"/>
      <c r="W164" s="214"/>
      <c r="X164" s="214"/>
      <c r="Y164" s="214"/>
      <c r="Z164" s="295"/>
    </row>
    <row r="165" spans="1:26" ht="16.5" customHeight="1">
      <c r="A165" s="201"/>
      <c r="B165" s="221"/>
      <c r="C165" s="109" t="s">
        <v>34</v>
      </c>
      <c r="D165" s="175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  <c r="P165" s="137">
        <f t="shared" si="4"/>
        <v>0</v>
      </c>
      <c r="Q165" s="223"/>
      <c r="R165" s="214"/>
      <c r="S165" s="223"/>
      <c r="T165" s="223"/>
      <c r="U165" s="223"/>
      <c r="V165" s="223"/>
      <c r="W165" s="223"/>
      <c r="X165" s="223"/>
      <c r="Y165" s="223"/>
      <c r="Z165" s="298"/>
    </row>
    <row r="166" spans="1:26" ht="16.5" customHeight="1">
      <c r="A166" s="201"/>
      <c r="B166" s="218" t="s">
        <v>147</v>
      </c>
      <c r="C166" s="110" t="s">
        <v>21</v>
      </c>
      <c r="D166" s="79">
        <v>0</v>
      </c>
      <c r="E166" s="79">
        <v>0</v>
      </c>
      <c r="F166" s="75">
        <v>0</v>
      </c>
      <c r="G166" s="75">
        <v>0</v>
      </c>
      <c r="H166" s="75">
        <v>0</v>
      </c>
      <c r="I166" s="79">
        <v>0</v>
      </c>
      <c r="J166" s="79">
        <v>0</v>
      </c>
      <c r="K166" s="79">
        <v>0</v>
      </c>
      <c r="L166" s="46">
        <v>0</v>
      </c>
      <c r="M166" s="46">
        <v>0</v>
      </c>
      <c r="N166" s="46">
        <v>0</v>
      </c>
      <c r="O166" s="130">
        <v>0</v>
      </c>
      <c r="P166" s="49">
        <f t="shared" si="4"/>
        <v>0</v>
      </c>
      <c r="Q166" s="213">
        <f>P166+P167+P168</f>
        <v>0</v>
      </c>
      <c r="R166" s="214"/>
      <c r="S166" s="213">
        <v>36</v>
      </c>
      <c r="T166" s="214">
        <v>32</v>
      </c>
      <c r="U166" s="213">
        <v>0</v>
      </c>
      <c r="V166" s="213">
        <v>0</v>
      </c>
      <c r="W166" s="213"/>
      <c r="X166" s="213"/>
      <c r="Y166" s="213"/>
      <c r="Z166" s="124"/>
    </row>
    <row r="167" spans="1:26" ht="16.5" customHeight="1">
      <c r="A167" s="201"/>
      <c r="B167" s="218"/>
      <c r="C167" s="108" t="s">
        <v>33</v>
      </c>
      <c r="D167" s="75">
        <v>0</v>
      </c>
      <c r="E167" s="75">
        <v>0</v>
      </c>
      <c r="F167" s="75">
        <v>0</v>
      </c>
      <c r="G167" s="75">
        <v>0</v>
      </c>
      <c r="H167" s="125">
        <v>0</v>
      </c>
      <c r="I167" s="75">
        <v>0</v>
      </c>
      <c r="J167" s="75">
        <v>0</v>
      </c>
      <c r="K167" s="75">
        <v>0</v>
      </c>
      <c r="L167" s="30">
        <v>0</v>
      </c>
      <c r="M167" s="30">
        <v>0</v>
      </c>
      <c r="N167" s="30">
        <v>0</v>
      </c>
      <c r="O167" s="176">
        <v>0</v>
      </c>
      <c r="P167" s="33">
        <f t="shared" si="4"/>
        <v>0</v>
      </c>
      <c r="Q167" s="214"/>
      <c r="R167" s="214"/>
      <c r="S167" s="214"/>
      <c r="T167" s="214"/>
      <c r="U167" s="214"/>
      <c r="V167" s="214"/>
      <c r="W167" s="214"/>
      <c r="X167" s="214"/>
      <c r="Y167" s="214"/>
      <c r="Z167" s="124"/>
    </row>
    <row r="168" spans="1:26" ht="16.5" customHeight="1" thickBot="1">
      <c r="A168" s="201"/>
      <c r="B168" s="221"/>
      <c r="C168" s="109" t="s">
        <v>148</v>
      </c>
      <c r="D168" s="34">
        <v>0</v>
      </c>
      <c r="E168" s="76">
        <v>0</v>
      </c>
      <c r="F168" s="76">
        <v>0</v>
      </c>
      <c r="G168" s="76">
        <v>0</v>
      </c>
      <c r="H168" s="76">
        <v>0</v>
      </c>
      <c r="I168" s="76">
        <v>0</v>
      </c>
      <c r="J168" s="76">
        <v>0</v>
      </c>
      <c r="K168" s="76">
        <v>0</v>
      </c>
      <c r="L168" s="34">
        <v>0</v>
      </c>
      <c r="M168" s="34">
        <v>0</v>
      </c>
      <c r="N168" s="34">
        <v>0</v>
      </c>
      <c r="O168" s="177">
        <v>0</v>
      </c>
      <c r="P168" s="137">
        <f t="shared" si="4"/>
        <v>0</v>
      </c>
      <c r="Q168" s="223"/>
      <c r="R168" s="214"/>
      <c r="S168" s="224"/>
      <c r="T168" s="224"/>
      <c r="U168" s="224"/>
      <c r="V168" s="224"/>
      <c r="W168" s="224"/>
      <c r="X168" s="224"/>
      <c r="Y168" s="224"/>
      <c r="Z168" s="124"/>
    </row>
    <row r="169" spans="1:26" ht="16.5" customHeight="1">
      <c r="A169" s="201"/>
      <c r="B169" s="217" t="s">
        <v>63</v>
      </c>
      <c r="C169" s="110" t="s">
        <v>21</v>
      </c>
      <c r="D169" s="167">
        <v>0</v>
      </c>
      <c r="E169" s="168">
        <v>0</v>
      </c>
      <c r="F169" s="168">
        <v>0</v>
      </c>
      <c r="G169" s="168">
        <v>0</v>
      </c>
      <c r="H169" s="168">
        <v>0</v>
      </c>
      <c r="I169" s="168">
        <v>0</v>
      </c>
      <c r="J169" s="168">
        <v>0</v>
      </c>
      <c r="K169" s="168">
        <v>0</v>
      </c>
      <c r="L169" s="169">
        <v>0</v>
      </c>
      <c r="M169" s="169">
        <v>0</v>
      </c>
      <c r="N169" s="169">
        <v>0</v>
      </c>
      <c r="O169" s="170">
        <v>0</v>
      </c>
      <c r="P169" s="49">
        <f t="shared" si="4"/>
        <v>0</v>
      </c>
      <c r="Q169" s="214">
        <f>P169+P170+P171</f>
        <v>86</v>
      </c>
      <c r="R169" s="214"/>
      <c r="S169" s="222">
        <v>0</v>
      </c>
      <c r="T169" s="222">
        <v>0</v>
      </c>
      <c r="U169" s="222">
        <v>0</v>
      </c>
      <c r="V169" s="222">
        <v>0</v>
      </c>
      <c r="W169" s="164"/>
      <c r="X169" s="164"/>
      <c r="Y169" s="166"/>
      <c r="Z169" s="124"/>
    </row>
    <row r="170" spans="1:26" ht="16.5" customHeight="1">
      <c r="A170" s="201"/>
      <c r="B170" s="218"/>
      <c r="C170" s="108" t="s">
        <v>33</v>
      </c>
      <c r="D170" s="171">
        <v>0</v>
      </c>
      <c r="E170" s="172">
        <v>40</v>
      </c>
      <c r="F170" s="172">
        <v>0</v>
      </c>
      <c r="G170" s="172">
        <v>0</v>
      </c>
      <c r="H170" s="172">
        <v>0</v>
      </c>
      <c r="I170" s="172">
        <v>0</v>
      </c>
      <c r="J170" s="172">
        <v>0</v>
      </c>
      <c r="K170" s="172">
        <v>0</v>
      </c>
      <c r="L170" s="173">
        <v>0</v>
      </c>
      <c r="M170" s="173">
        <v>0</v>
      </c>
      <c r="N170" s="173">
        <v>0</v>
      </c>
      <c r="O170" s="174">
        <v>46</v>
      </c>
      <c r="P170" s="33">
        <f t="shared" si="4"/>
        <v>86</v>
      </c>
      <c r="Q170" s="214"/>
      <c r="R170" s="214"/>
      <c r="S170" s="214"/>
      <c r="T170" s="214"/>
      <c r="U170" s="214"/>
      <c r="V170" s="214"/>
      <c r="W170" s="164"/>
      <c r="X170" s="164"/>
      <c r="Y170" s="166"/>
      <c r="Z170" s="124"/>
    </row>
    <row r="171" spans="1:26" ht="16.5" customHeight="1" thickBot="1">
      <c r="A171" s="202"/>
      <c r="B171" s="221"/>
      <c r="C171" s="113" t="s">
        <v>34</v>
      </c>
      <c r="D171" s="125">
        <v>0</v>
      </c>
      <c r="E171" s="125">
        <v>0</v>
      </c>
      <c r="F171" s="79">
        <v>0</v>
      </c>
      <c r="G171" s="79">
        <v>0</v>
      </c>
      <c r="H171" s="79">
        <v>0</v>
      </c>
      <c r="I171" s="125">
        <v>0</v>
      </c>
      <c r="J171" s="125">
        <v>0</v>
      </c>
      <c r="K171" s="125">
        <v>0</v>
      </c>
      <c r="L171" s="156">
        <v>0</v>
      </c>
      <c r="M171" s="156">
        <v>0</v>
      </c>
      <c r="N171" s="156">
        <v>0</v>
      </c>
      <c r="O171" s="178">
        <v>0</v>
      </c>
      <c r="P171" s="33">
        <f t="shared" si="4"/>
        <v>0</v>
      </c>
      <c r="Q171" s="214"/>
      <c r="R171" s="224"/>
      <c r="S171" s="224"/>
      <c r="T171" s="224"/>
      <c r="U171" s="224"/>
      <c r="V171" s="224"/>
      <c r="W171" s="164"/>
      <c r="X171" s="164"/>
      <c r="Y171" s="166"/>
      <c r="Z171" s="124"/>
    </row>
    <row r="172" spans="1:26" ht="16.5" customHeight="1">
      <c r="A172" s="206" t="s">
        <v>67</v>
      </c>
      <c r="B172" s="220" t="s">
        <v>68</v>
      </c>
      <c r="C172" s="107" t="s">
        <v>21</v>
      </c>
      <c r="D172" s="74">
        <v>0</v>
      </c>
      <c r="E172" s="74">
        <v>0</v>
      </c>
      <c r="F172" s="74">
        <v>0</v>
      </c>
      <c r="G172" s="74">
        <v>0</v>
      </c>
      <c r="H172" s="74">
        <v>0</v>
      </c>
      <c r="I172" s="74">
        <v>0</v>
      </c>
      <c r="J172" s="127">
        <v>0</v>
      </c>
      <c r="K172" s="26">
        <v>0</v>
      </c>
      <c r="L172" s="26">
        <v>0</v>
      </c>
      <c r="M172" s="26">
        <v>0</v>
      </c>
      <c r="N172" s="26">
        <v>1</v>
      </c>
      <c r="O172" s="26">
        <v>0</v>
      </c>
      <c r="P172" s="87">
        <f t="shared" si="4"/>
        <v>1</v>
      </c>
      <c r="Q172" s="222">
        <f>P172+P173+P174</f>
        <v>972</v>
      </c>
      <c r="R172" s="222">
        <f>SUM(Q172:Q177)</f>
        <v>1324</v>
      </c>
      <c r="S172" s="222">
        <v>148</v>
      </c>
      <c r="T172" s="222">
        <v>100</v>
      </c>
      <c r="U172" s="245">
        <v>308</v>
      </c>
      <c r="V172" s="248">
        <v>288</v>
      </c>
      <c r="W172" s="248">
        <v>869</v>
      </c>
      <c r="X172" s="248">
        <v>292</v>
      </c>
      <c r="Y172" s="241">
        <v>0</v>
      </c>
      <c r="Z172" s="294">
        <v>250</v>
      </c>
    </row>
    <row r="173" spans="1:26" ht="16.5" customHeight="1">
      <c r="A173" s="201"/>
      <c r="B173" s="218"/>
      <c r="C173" s="108" t="s">
        <v>33</v>
      </c>
      <c r="D173" s="75">
        <v>0</v>
      </c>
      <c r="E173" s="75">
        <v>66</v>
      </c>
      <c r="F173" s="75">
        <v>0</v>
      </c>
      <c r="G173" s="75">
        <v>88</v>
      </c>
      <c r="H173" s="75">
        <v>176</v>
      </c>
      <c r="I173" s="75">
        <v>54</v>
      </c>
      <c r="J173" s="126">
        <v>0</v>
      </c>
      <c r="K173" s="30">
        <v>0</v>
      </c>
      <c r="L173" s="30">
        <v>338</v>
      </c>
      <c r="M173" s="30">
        <v>0</v>
      </c>
      <c r="N173" s="30">
        <v>113</v>
      </c>
      <c r="O173" s="32">
        <v>136</v>
      </c>
      <c r="P173" s="37">
        <f t="shared" si="4"/>
        <v>971</v>
      </c>
      <c r="Q173" s="214"/>
      <c r="R173" s="214"/>
      <c r="S173" s="214"/>
      <c r="T173" s="214"/>
      <c r="U173" s="246"/>
      <c r="V173" s="237"/>
      <c r="W173" s="237"/>
      <c r="X173" s="237"/>
      <c r="Y173" s="233"/>
      <c r="Z173" s="295"/>
    </row>
    <row r="174" spans="1:26" ht="16.5" customHeight="1">
      <c r="A174" s="201"/>
      <c r="B174" s="221"/>
      <c r="C174" s="109" t="s">
        <v>34</v>
      </c>
      <c r="D174" s="78">
        <v>0</v>
      </c>
      <c r="E174" s="78">
        <v>0</v>
      </c>
      <c r="F174" s="78">
        <v>0</v>
      </c>
      <c r="G174" s="78">
        <v>0</v>
      </c>
      <c r="H174" s="78">
        <v>0</v>
      </c>
      <c r="I174" s="78">
        <v>0</v>
      </c>
      <c r="J174" s="78">
        <v>0</v>
      </c>
      <c r="K174" s="42">
        <v>0</v>
      </c>
      <c r="L174" s="42">
        <v>0</v>
      </c>
      <c r="M174" s="42">
        <v>0</v>
      </c>
      <c r="N174" s="42">
        <v>0</v>
      </c>
      <c r="O174" s="42">
        <v>0</v>
      </c>
      <c r="P174" s="37">
        <f t="shared" si="4"/>
        <v>0</v>
      </c>
      <c r="Q174" s="223"/>
      <c r="R174" s="214"/>
      <c r="S174" s="223"/>
      <c r="T174" s="223"/>
      <c r="U174" s="261"/>
      <c r="V174" s="256"/>
      <c r="W174" s="256"/>
      <c r="X174" s="256"/>
      <c r="Y174" s="235"/>
      <c r="Z174" s="298"/>
    </row>
    <row r="175" spans="1:26" ht="13.5" customHeight="1">
      <c r="A175" s="201"/>
      <c r="B175" s="217" t="s">
        <v>69</v>
      </c>
      <c r="C175" s="110" t="s">
        <v>21</v>
      </c>
      <c r="D175" s="79">
        <v>0</v>
      </c>
      <c r="E175" s="79">
        <v>0</v>
      </c>
      <c r="F175" s="79">
        <v>0</v>
      </c>
      <c r="G175" s="79">
        <v>0</v>
      </c>
      <c r="H175" s="79">
        <v>0</v>
      </c>
      <c r="I175" s="79">
        <v>0</v>
      </c>
      <c r="J175" s="79">
        <v>0</v>
      </c>
      <c r="K175" s="79">
        <v>0</v>
      </c>
      <c r="L175" s="79">
        <v>0</v>
      </c>
      <c r="M175" s="79">
        <v>0</v>
      </c>
      <c r="N175" s="79">
        <v>0</v>
      </c>
      <c r="O175" s="79">
        <v>0</v>
      </c>
      <c r="P175" s="136">
        <f t="shared" si="4"/>
        <v>0</v>
      </c>
      <c r="Q175" s="213">
        <f>P175+P176+P177</f>
        <v>352</v>
      </c>
      <c r="R175" s="214"/>
      <c r="S175" s="213">
        <v>247</v>
      </c>
      <c r="T175" s="214">
        <v>20</v>
      </c>
      <c r="U175" s="255">
        <v>351</v>
      </c>
      <c r="V175" s="236">
        <v>0</v>
      </c>
      <c r="W175" s="236">
        <v>1404</v>
      </c>
      <c r="X175" s="264">
        <v>737</v>
      </c>
      <c r="Y175" s="232">
        <v>254</v>
      </c>
      <c r="Z175" s="297">
        <v>111</v>
      </c>
    </row>
    <row r="176" spans="1:26" ht="13.5" customHeight="1">
      <c r="A176" s="201"/>
      <c r="B176" s="218"/>
      <c r="C176" s="108" t="s">
        <v>33</v>
      </c>
      <c r="D176" s="75">
        <v>0</v>
      </c>
      <c r="E176" s="75">
        <v>0</v>
      </c>
      <c r="F176" s="75">
        <v>0</v>
      </c>
      <c r="G176" s="75">
        <v>0</v>
      </c>
      <c r="H176" s="75">
        <v>0</v>
      </c>
      <c r="I176" s="75">
        <v>0</v>
      </c>
      <c r="J176" s="75">
        <v>0</v>
      </c>
      <c r="K176" s="75">
        <v>298</v>
      </c>
      <c r="L176" s="75">
        <v>54</v>
      </c>
      <c r="M176" s="75">
        <v>0</v>
      </c>
      <c r="N176" s="75">
        <v>0</v>
      </c>
      <c r="O176" s="75">
        <v>0</v>
      </c>
      <c r="P176" s="33">
        <f t="shared" si="4"/>
        <v>352</v>
      </c>
      <c r="Q176" s="214"/>
      <c r="R176" s="214"/>
      <c r="S176" s="214"/>
      <c r="T176" s="214"/>
      <c r="U176" s="246"/>
      <c r="V176" s="237"/>
      <c r="W176" s="237"/>
      <c r="X176" s="264"/>
      <c r="Y176" s="233"/>
      <c r="Z176" s="295"/>
    </row>
    <row r="177" spans="1:26" ht="13.5" customHeight="1" thickBot="1">
      <c r="A177" s="202"/>
      <c r="B177" s="219"/>
      <c r="C177" s="113" t="s">
        <v>34</v>
      </c>
      <c r="D177" s="80">
        <v>0</v>
      </c>
      <c r="E177" s="80">
        <v>0</v>
      </c>
      <c r="F177" s="80">
        <v>0</v>
      </c>
      <c r="G177" s="80">
        <v>0</v>
      </c>
      <c r="H177" s="80">
        <v>0</v>
      </c>
      <c r="I177" s="80">
        <v>0</v>
      </c>
      <c r="J177" s="80">
        <v>0</v>
      </c>
      <c r="K177" s="80">
        <v>0</v>
      </c>
      <c r="L177" s="50">
        <v>0</v>
      </c>
      <c r="M177" s="51">
        <v>0</v>
      </c>
      <c r="N177" s="51">
        <v>0</v>
      </c>
      <c r="O177" s="51">
        <v>0</v>
      </c>
      <c r="P177" s="37">
        <f t="shared" si="4"/>
        <v>0</v>
      </c>
      <c r="Q177" s="224"/>
      <c r="R177" s="224"/>
      <c r="S177" s="224"/>
      <c r="T177" s="224"/>
      <c r="U177" s="247"/>
      <c r="V177" s="238"/>
      <c r="W177" s="238"/>
      <c r="X177" s="264"/>
      <c r="Y177" s="234"/>
      <c r="Z177" s="296"/>
    </row>
    <row r="178" spans="1:26" ht="16.5" customHeight="1">
      <c r="A178" s="206" t="s">
        <v>70</v>
      </c>
      <c r="B178" s="220" t="s">
        <v>71</v>
      </c>
      <c r="C178" s="107" t="s">
        <v>21</v>
      </c>
      <c r="D178" s="74">
        <v>2</v>
      </c>
      <c r="E178" s="74">
        <v>0</v>
      </c>
      <c r="F178" s="74">
        <v>0</v>
      </c>
      <c r="G178" s="74">
        <v>0</v>
      </c>
      <c r="H178" s="74">
        <v>0</v>
      </c>
      <c r="I178" s="74">
        <v>0</v>
      </c>
      <c r="J178" s="74">
        <v>5</v>
      </c>
      <c r="K178" s="26">
        <v>0</v>
      </c>
      <c r="L178" s="26">
        <v>0</v>
      </c>
      <c r="M178" s="27">
        <v>0</v>
      </c>
      <c r="N178" s="27">
        <v>0</v>
      </c>
      <c r="O178" s="27">
        <v>0</v>
      </c>
      <c r="P178" s="87">
        <f t="shared" si="4"/>
        <v>7</v>
      </c>
      <c r="Q178" s="222">
        <f>P178+P179+P180</f>
        <v>125</v>
      </c>
      <c r="R178" s="222">
        <f>SUM(Q178:Q186)</f>
        <v>417</v>
      </c>
      <c r="S178" s="222">
        <v>1083</v>
      </c>
      <c r="T178" s="222">
        <v>541</v>
      </c>
      <c r="U178" s="245">
        <v>65</v>
      </c>
      <c r="V178" s="248">
        <v>233</v>
      </c>
      <c r="W178" s="248">
        <v>534</v>
      </c>
      <c r="X178" s="248">
        <v>307</v>
      </c>
      <c r="Y178" s="241">
        <v>1276</v>
      </c>
      <c r="Z178" s="294">
        <v>69</v>
      </c>
    </row>
    <row r="179" spans="1:26" ht="16.5" customHeight="1">
      <c r="A179" s="201"/>
      <c r="B179" s="218"/>
      <c r="C179" s="108" t="s">
        <v>33</v>
      </c>
      <c r="D179" s="75">
        <v>96</v>
      </c>
      <c r="E179" s="75">
        <v>0</v>
      </c>
      <c r="F179" s="75">
        <v>0</v>
      </c>
      <c r="G179" s="75">
        <v>0</v>
      </c>
      <c r="H179" s="75">
        <v>0</v>
      </c>
      <c r="I179" s="75">
        <v>0</v>
      </c>
      <c r="J179" s="75">
        <v>22</v>
      </c>
      <c r="K179" s="30">
        <v>0</v>
      </c>
      <c r="L179" s="30">
        <v>0</v>
      </c>
      <c r="M179" s="31">
        <v>0</v>
      </c>
      <c r="N179" s="31">
        <v>0</v>
      </c>
      <c r="O179" s="31">
        <v>0</v>
      </c>
      <c r="P179" s="37">
        <f t="shared" si="4"/>
        <v>118</v>
      </c>
      <c r="Q179" s="214"/>
      <c r="R179" s="214"/>
      <c r="S179" s="214"/>
      <c r="T179" s="214"/>
      <c r="U179" s="246"/>
      <c r="V179" s="237"/>
      <c r="W179" s="237"/>
      <c r="X179" s="237"/>
      <c r="Y179" s="233"/>
      <c r="Z179" s="295"/>
    </row>
    <row r="180" spans="1:26" ht="16.5" customHeight="1">
      <c r="A180" s="201"/>
      <c r="B180" s="221"/>
      <c r="C180" s="109" t="s">
        <v>34</v>
      </c>
      <c r="D180" s="78">
        <v>0</v>
      </c>
      <c r="E180" s="76">
        <v>0</v>
      </c>
      <c r="F180" s="78">
        <v>0</v>
      </c>
      <c r="G180" s="78">
        <v>0</v>
      </c>
      <c r="H180" s="76">
        <v>0</v>
      </c>
      <c r="I180" s="76">
        <v>0</v>
      </c>
      <c r="J180" s="76">
        <v>0</v>
      </c>
      <c r="K180" s="43">
        <v>0</v>
      </c>
      <c r="L180" s="43">
        <v>0</v>
      </c>
      <c r="M180" s="43">
        <v>0</v>
      </c>
      <c r="N180" s="43">
        <v>0</v>
      </c>
      <c r="O180" s="43">
        <v>0</v>
      </c>
      <c r="P180" s="37">
        <f t="shared" si="4"/>
        <v>0</v>
      </c>
      <c r="Q180" s="223"/>
      <c r="R180" s="214"/>
      <c r="S180" s="223"/>
      <c r="T180" s="223"/>
      <c r="U180" s="261"/>
      <c r="V180" s="256"/>
      <c r="W180" s="256"/>
      <c r="X180" s="256"/>
      <c r="Y180" s="235"/>
      <c r="Z180" s="298"/>
    </row>
    <row r="181" spans="1:26" ht="13.5" customHeight="1">
      <c r="A181" s="201"/>
      <c r="B181" s="217" t="s">
        <v>72</v>
      </c>
      <c r="C181" s="110" t="s">
        <v>21</v>
      </c>
      <c r="D181" s="79">
        <v>0</v>
      </c>
      <c r="E181" s="38">
        <v>0</v>
      </c>
      <c r="F181" s="79">
        <v>0</v>
      </c>
      <c r="G181" s="79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136">
        <f t="shared" si="4"/>
        <v>0</v>
      </c>
      <c r="Q181" s="213">
        <f>P181+P182+P183</f>
        <v>23</v>
      </c>
      <c r="R181" s="214"/>
      <c r="S181" s="213">
        <v>0</v>
      </c>
      <c r="T181" s="213">
        <v>984</v>
      </c>
      <c r="U181" s="255">
        <v>176</v>
      </c>
      <c r="V181" s="236">
        <v>12</v>
      </c>
      <c r="W181" s="236">
        <v>497</v>
      </c>
      <c r="X181" s="264">
        <v>374</v>
      </c>
      <c r="Y181" s="232">
        <v>352</v>
      </c>
      <c r="Z181" s="297">
        <v>54</v>
      </c>
    </row>
    <row r="182" spans="1:26" ht="13.5" customHeight="1">
      <c r="A182" s="201"/>
      <c r="B182" s="218"/>
      <c r="C182" s="108" t="s">
        <v>33</v>
      </c>
      <c r="D182" s="75">
        <v>0</v>
      </c>
      <c r="E182" s="30">
        <v>0</v>
      </c>
      <c r="F182" s="75">
        <v>0</v>
      </c>
      <c r="G182" s="75">
        <v>0</v>
      </c>
      <c r="H182" s="30">
        <v>23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7">
        <f t="shared" si="4"/>
        <v>23</v>
      </c>
      <c r="Q182" s="214"/>
      <c r="R182" s="214"/>
      <c r="S182" s="214"/>
      <c r="T182" s="214"/>
      <c r="U182" s="246"/>
      <c r="V182" s="237"/>
      <c r="W182" s="237"/>
      <c r="X182" s="264"/>
      <c r="Y182" s="233"/>
      <c r="Z182" s="295"/>
    </row>
    <row r="183" spans="1:26" ht="13.5" customHeight="1">
      <c r="A183" s="201"/>
      <c r="B183" s="221"/>
      <c r="C183" s="109" t="s">
        <v>34</v>
      </c>
      <c r="D183" s="78">
        <v>0</v>
      </c>
      <c r="E183" s="42">
        <v>0</v>
      </c>
      <c r="F183" s="78">
        <v>0</v>
      </c>
      <c r="G183" s="78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  <c r="P183" s="37">
        <f t="shared" si="4"/>
        <v>0</v>
      </c>
      <c r="Q183" s="223"/>
      <c r="R183" s="214"/>
      <c r="S183" s="223"/>
      <c r="T183" s="223"/>
      <c r="U183" s="261"/>
      <c r="V183" s="256"/>
      <c r="W183" s="256"/>
      <c r="X183" s="264"/>
      <c r="Y183" s="235"/>
      <c r="Z183" s="298"/>
    </row>
    <row r="184" spans="1:26" ht="16.5" customHeight="1">
      <c r="A184" s="201"/>
      <c r="B184" s="217" t="s">
        <v>73</v>
      </c>
      <c r="C184" s="110" t="s">
        <v>21</v>
      </c>
      <c r="D184" s="79">
        <v>0</v>
      </c>
      <c r="E184" s="79">
        <v>0</v>
      </c>
      <c r="F184" s="79">
        <v>0</v>
      </c>
      <c r="G184" s="79">
        <v>0</v>
      </c>
      <c r="H184" s="79">
        <v>0</v>
      </c>
      <c r="I184" s="79">
        <v>2</v>
      </c>
      <c r="J184" s="79">
        <v>0</v>
      </c>
      <c r="K184" s="79">
        <v>0</v>
      </c>
      <c r="L184" s="79">
        <v>0</v>
      </c>
      <c r="M184" s="79">
        <v>0</v>
      </c>
      <c r="N184" s="79">
        <v>0</v>
      </c>
      <c r="O184" s="79">
        <v>0</v>
      </c>
      <c r="P184" s="136">
        <f t="shared" si="4"/>
        <v>2</v>
      </c>
      <c r="Q184" s="213">
        <f>P184+P185+P186</f>
        <v>269</v>
      </c>
      <c r="R184" s="214"/>
      <c r="S184" s="213">
        <v>1112</v>
      </c>
      <c r="T184" s="214">
        <v>3448</v>
      </c>
      <c r="U184" s="255">
        <v>39</v>
      </c>
      <c r="V184" s="236">
        <v>1072</v>
      </c>
      <c r="W184" s="236">
        <v>485</v>
      </c>
      <c r="X184" s="264">
        <v>1740</v>
      </c>
      <c r="Y184" s="232">
        <v>199</v>
      </c>
      <c r="Z184" s="297">
        <v>267</v>
      </c>
    </row>
    <row r="185" spans="1:26" ht="16.5" customHeight="1">
      <c r="A185" s="201"/>
      <c r="B185" s="218"/>
      <c r="C185" s="108" t="s">
        <v>33</v>
      </c>
      <c r="D185" s="75">
        <v>0</v>
      </c>
      <c r="E185" s="75">
        <v>0</v>
      </c>
      <c r="F185" s="75">
        <v>0</v>
      </c>
      <c r="G185" s="75">
        <v>0</v>
      </c>
      <c r="H185" s="75">
        <v>0</v>
      </c>
      <c r="I185" s="75">
        <v>262</v>
      </c>
      <c r="J185" s="75">
        <v>0</v>
      </c>
      <c r="K185" s="75">
        <v>0</v>
      </c>
      <c r="L185" s="75">
        <v>5</v>
      </c>
      <c r="M185" s="75">
        <v>0</v>
      </c>
      <c r="N185" s="75">
        <v>0</v>
      </c>
      <c r="O185" s="32">
        <v>0</v>
      </c>
      <c r="P185" s="33">
        <f t="shared" si="4"/>
        <v>267</v>
      </c>
      <c r="Q185" s="214"/>
      <c r="R185" s="214"/>
      <c r="S185" s="214"/>
      <c r="T185" s="214"/>
      <c r="U185" s="246"/>
      <c r="V185" s="237"/>
      <c r="W185" s="237"/>
      <c r="X185" s="264"/>
      <c r="Y185" s="233"/>
      <c r="Z185" s="295"/>
    </row>
    <row r="186" spans="1:26" ht="16.5" customHeight="1" thickBot="1">
      <c r="A186" s="202"/>
      <c r="B186" s="219"/>
      <c r="C186" s="113" t="s">
        <v>34</v>
      </c>
      <c r="D186" s="80">
        <v>0</v>
      </c>
      <c r="E186" s="80">
        <v>0</v>
      </c>
      <c r="F186" s="80">
        <v>0</v>
      </c>
      <c r="G186" s="80">
        <v>0</v>
      </c>
      <c r="H186" s="80">
        <v>0</v>
      </c>
      <c r="I186" s="80">
        <v>0</v>
      </c>
      <c r="J186" s="80">
        <v>0</v>
      </c>
      <c r="K186" s="80">
        <v>0</v>
      </c>
      <c r="L186" s="80">
        <v>0</v>
      </c>
      <c r="M186" s="80">
        <v>0</v>
      </c>
      <c r="N186" s="80">
        <v>0</v>
      </c>
      <c r="O186" s="52">
        <v>0</v>
      </c>
      <c r="P186" s="89">
        <f t="shared" si="4"/>
        <v>0</v>
      </c>
      <c r="Q186" s="224"/>
      <c r="R186" s="224"/>
      <c r="S186" s="224"/>
      <c r="T186" s="224"/>
      <c r="U186" s="247"/>
      <c r="V186" s="238"/>
      <c r="W186" s="238"/>
      <c r="X186" s="264"/>
      <c r="Y186" s="234"/>
      <c r="Z186" s="296"/>
    </row>
    <row r="187" spans="1:26" ht="16.5" customHeight="1">
      <c r="A187" s="252" t="s">
        <v>74</v>
      </c>
      <c r="B187" s="220" t="s">
        <v>75</v>
      </c>
      <c r="C187" s="107" t="s">
        <v>21</v>
      </c>
      <c r="D187" s="74">
        <v>0</v>
      </c>
      <c r="E187" s="26">
        <v>0</v>
      </c>
      <c r="F187" s="74">
        <v>0</v>
      </c>
      <c r="G187" s="74">
        <v>0</v>
      </c>
      <c r="H187" s="26">
        <v>0</v>
      </c>
      <c r="I187" s="26">
        <v>4</v>
      </c>
      <c r="J187" s="26">
        <v>0</v>
      </c>
      <c r="K187" s="26">
        <v>0</v>
      </c>
      <c r="L187" s="26">
        <v>0</v>
      </c>
      <c r="M187" s="26">
        <v>0</v>
      </c>
      <c r="N187" s="26">
        <v>0</v>
      </c>
      <c r="O187" s="62">
        <v>0</v>
      </c>
      <c r="P187" s="87">
        <f t="shared" si="4"/>
        <v>4</v>
      </c>
      <c r="Q187" s="222">
        <f>P187+P188+P189</f>
        <v>1597</v>
      </c>
      <c r="R187" s="222">
        <f>SUM(Q187:Q189)</f>
        <v>1597</v>
      </c>
      <c r="S187" s="222">
        <v>2090</v>
      </c>
      <c r="T187" s="222">
        <v>984</v>
      </c>
      <c r="U187" s="245">
        <v>551</v>
      </c>
      <c r="V187" s="248">
        <v>21</v>
      </c>
      <c r="W187" s="210">
        <v>600</v>
      </c>
      <c r="X187" s="210">
        <v>0</v>
      </c>
      <c r="Y187" s="241">
        <v>62</v>
      </c>
      <c r="Z187" s="294">
        <v>0</v>
      </c>
    </row>
    <row r="188" spans="1:26" ht="16.5" customHeight="1">
      <c r="A188" s="253"/>
      <c r="B188" s="218"/>
      <c r="C188" s="108" t="s">
        <v>33</v>
      </c>
      <c r="D188" s="75">
        <v>0</v>
      </c>
      <c r="E188" s="30">
        <v>145</v>
      </c>
      <c r="F188" s="75">
        <v>24</v>
      </c>
      <c r="G188" s="75">
        <v>0</v>
      </c>
      <c r="H188" s="30">
        <v>71</v>
      </c>
      <c r="I188" s="30">
        <v>411</v>
      </c>
      <c r="J188" s="30">
        <v>170</v>
      </c>
      <c r="K188" s="30">
        <v>123</v>
      </c>
      <c r="L188" s="30">
        <v>5</v>
      </c>
      <c r="M188" s="30">
        <v>0</v>
      </c>
      <c r="N188" s="30">
        <v>12</v>
      </c>
      <c r="O188" s="32">
        <v>632</v>
      </c>
      <c r="P188" s="37">
        <f t="shared" si="4"/>
        <v>1593</v>
      </c>
      <c r="Q188" s="214"/>
      <c r="R188" s="214"/>
      <c r="S188" s="214"/>
      <c r="T188" s="214"/>
      <c r="U188" s="246"/>
      <c r="V188" s="237"/>
      <c r="W188" s="211"/>
      <c r="X188" s="211"/>
      <c r="Y188" s="233"/>
      <c r="Z188" s="295"/>
    </row>
    <row r="189" spans="1:26" ht="16.5" customHeight="1" thickBot="1">
      <c r="A189" s="254"/>
      <c r="B189" s="219"/>
      <c r="C189" s="113" t="s">
        <v>34</v>
      </c>
      <c r="D189" s="80">
        <v>0</v>
      </c>
      <c r="E189" s="50">
        <v>0</v>
      </c>
      <c r="F189" s="80">
        <v>0</v>
      </c>
      <c r="G189" s="80">
        <v>0</v>
      </c>
      <c r="H189" s="50">
        <v>0</v>
      </c>
      <c r="I189" s="50">
        <v>0</v>
      </c>
      <c r="J189" s="50">
        <v>0</v>
      </c>
      <c r="K189" s="50">
        <v>0</v>
      </c>
      <c r="L189" s="50">
        <v>0</v>
      </c>
      <c r="M189" s="50">
        <v>0</v>
      </c>
      <c r="N189" s="50">
        <v>0</v>
      </c>
      <c r="O189" s="52">
        <v>0</v>
      </c>
      <c r="P189" s="33">
        <f t="shared" si="4"/>
        <v>0</v>
      </c>
      <c r="Q189" s="224"/>
      <c r="R189" s="224"/>
      <c r="S189" s="224"/>
      <c r="T189" s="224"/>
      <c r="U189" s="247"/>
      <c r="V189" s="238"/>
      <c r="W189" s="249"/>
      <c r="X189" s="249"/>
      <c r="Y189" s="234"/>
      <c r="Z189" s="296"/>
    </row>
    <row r="190" spans="1:26" ht="24" customHeight="1" thickBot="1">
      <c r="A190" s="242" t="s">
        <v>102</v>
      </c>
      <c r="B190" s="243"/>
      <c r="C190" s="244"/>
      <c r="D190" s="65">
        <f aca="true" t="shared" si="5" ref="D190:N190">SUM(D121:D189)</f>
        <v>212</v>
      </c>
      <c r="E190" s="81">
        <f t="shared" si="5"/>
        <v>337</v>
      </c>
      <c r="F190" s="81">
        <f t="shared" si="5"/>
        <v>744</v>
      </c>
      <c r="G190" s="81">
        <f t="shared" si="5"/>
        <v>399</v>
      </c>
      <c r="H190" s="82">
        <f t="shared" si="5"/>
        <v>471</v>
      </c>
      <c r="I190" s="81">
        <f t="shared" si="5"/>
        <v>812</v>
      </c>
      <c r="J190" s="81">
        <f t="shared" si="5"/>
        <v>482</v>
      </c>
      <c r="K190" s="81">
        <f t="shared" si="5"/>
        <v>1195</v>
      </c>
      <c r="L190" s="81">
        <f t="shared" si="5"/>
        <v>993</v>
      </c>
      <c r="M190" s="81">
        <f t="shared" si="5"/>
        <v>282</v>
      </c>
      <c r="N190" s="81">
        <f t="shared" si="5"/>
        <v>669</v>
      </c>
      <c r="O190" s="83">
        <f>SUM(O121:O189)</f>
        <v>1800</v>
      </c>
      <c r="P190" s="70">
        <f>SUM(D190:O190)</f>
        <v>8396</v>
      </c>
      <c r="Q190" s="71">
        <f>SUM(Q121:Q189)</f>
        <v>8396</v>
      </c>
      <c r="R190" s="84">
        <f>SUM(R121:R189)</f>
        <v>8396</v>
      </c>
      <c r="S190" s="84">
        <v>7638</v>
      </c>
      <c r="T190" s="84">
        <v>3448</v>
      </c>
      <c r="U190" s="147">
        <v>3669</v>
      </c>
      <c r="V190" s="150">
        <v>3997</v>
      </c>
      <c r="W190" s="147">
        <f>SUM(W121:W189)</f>
        <v>7131</v>
      </c>
      <c r="X190" s="132">
        <f>SUM(X121:X189)</f>
        <v>5729</v>
      </c>
      <c r="Y190" s="72">
        <f>SUM(Y121:Y189)</f>
        <v>3450</v>
      </c>
      <c r="Z190" s="72">
        <f>SUM(Z121:Z189)</f>
        <v>905</v>
      </c>
    </row>
    <row r="191" spans="1:26" s="3" customFormat="1" ht="16.5">
      <c r="A191" s="12"/>
      <c r="B191" s="12"/>
      <c r="C191" s="5"/>
      <c r="D191" s="18"/>
      <c r="E191" s="1"/>
      <c r="F191" s="1"/>
      <c r="G191" s="1"/>
      <c r="H191" s="1"/>
      <c r="I191" s="1"/>
      <c r="J191" s="1"/>
      <c r="K191" s="1"/>
      <c r="L191" s="1"/>
      <c r="M191" s="19"/>
      <c r="N191" s="1"/>
      <c r="O191" s="1"/>
      <c r="P191" s="1"/>
      <c r="Q191" s="1"/>
      <c r="R191" s="1"/>
      <c r="S191" s="1"/>
      <c r="T191" s="1"/>
      <c r="U191" s="1"/>
      <c r="V191" s="1"/>
      <c r="W191" s="22"/>
      <c r="X191" s="22"/>
      <c r="Y191" s="13"/>
      <c r="Z191" s="13"/>
    </row>
    <row r="192" spans="11:25" ht="16.5">
      <c r="K192" s="1"/>
      <c r="N192" s="1"/>
      <c r="O192" s="1"/>
      <c r="P192" s="1"/>
      <c r="Q192" s="1"/>
      <c r="R192" s="1"/>
      <c r="S192" s="1"/>
      <c r="T192" s="1"/>
      <c r="Y192" s="24"/>
    </row>
  </sheetData>
  <sheetProtection/>
  <mergeCells count="591">
    <mergeCell ref="S160:S162"/>
    <mergeCell ref="U154:U156"/>
    <mergeCell ref="T142:T144"/>
    <mergeCell ref="V154:V156"/>
    <mergeCell ref="T145:T147"/>
    <mergeCell ref="S142:S144"/>
    <mergeCell ref="T154:T156"/>
    <mergeCell ref="T157:T159"/>
    <mergeCell ref="S157:S159"/>
    <mergeCell ref="S148:S150"/>
    <mergeCell ref="S178:S180"/>
    <mergeCell ref="T178:T180"/>
    <mergeCell ref="T169:T171"/>
    <mergeCell ref="S169:S171"/>
    <mergeCell ref="T175:T177"/>
    <mergeCell ref="S172:S174"/>
    <mergeCell ref="S175:S177"/>
    <mergeCell ref="T127:T129"/>
    <mergeCell ref="S59:S61"/>
    <mergeCell ref="T53:T55"/>
    <mergeCell ref="T47:T49"/>
    <mergeCell ref="S89:S91"/>
    <mergeCell ref="S92:S94"/>
    <mergeCell ref="S104:S106"/>
    <mergeCell ref="S107:S109"/>
    <mergeCell ref="S86:S88"/>
    <mergeCell ref="T86:T88"/>
    <mergeCell ref="W187:W189"/>
    <mergeCell ref="X187:X189"/>
    <mergeCell ref="W178:W180"/>
    <mergeCell ref="T130:T132"/>
    <mergeCell ref="X136:X138"/>
    <mergeCell ref="T139:T141"/>
    <mergeCell ref="X133:X135"/>
    <mergeCell ref="T181:T183"/>
    <mergeCell ref="W133:W135"/>
    <mergeCell ref="T133:T135"/>
    <mergeCell ref="U133:U135"/>
    <mergeCell ref="V133:V135"/>
    <mergeCell ref="T160:T162"/>
    <mergeCell ref="U151:U153"/>
    <mergeCell ref="V151:V153"/>
    <mergeCell ref="V139:V141"/>
    <mergeCell ref="S20:S22"/>
    <mergeCell ref="S23:S25"/>
    <mergeCell ref="S26:S28"/>
    <mergeCell ref="S35:S37"/>
    <mergeCell ref="S38:S40"/>
    <mergeCell ref="S50:S52"/>
    <mergeCell ref="V172:V174"/>
    <mergeCell ref="S130:S132"/>
    <mergeCell ref="S71:S73"/>
    <mergeCell ref="S74:S76"/>
    <mergeCell ref="S77:S79"/>
    <mergeCell ref="S121:S123"/>
    <mergeCell ref="S80:S82"/>
    <mergeCell ref="S83:S85"/>
    <mergeCell ref="S95:S97"/>
    <mergeCell ref="B184:B186"/>
    <mergeCell ref="Y187:Y189"/>
    <mergeCell ref="Y184:Y186"/>
    <mergeCell ref="Q184:Q186"/>
    <mergeCell ref="U184:U186"/>
    <mergeCell ref="V184:V186"/>
    <mergeCell ref="W184:W186"/>
    <mergeCell ref="S184:S186"/>
    <mergeCell ref="U175:U177"/>
    <mergeCell ref="X175:X177"/>
    <mergeCell ref="W172:W174"/>
    <mergeCell ref="V175:V177"/>
    <mergeCell ref="T166:T168"/>
    <mergeCell ref="U166:U168"/>
    <mergeCell ref="S41:S43"/>
    <mergeCell ref="S44:S46"/>
    <mergeCell ref="S53:S55"/>
    <mergeCell ref="S56:S58"/>
    <mergeCell ref="S47:S49"/>
    <mergeCell ref="Z184:Z186"/>
    <mergeCell ref="X178:X180"/>
    <mergeCell ref="T184:T186"/>
    <mergeCell ref="Y178:Y180"/>
    <mergeCell ref="Z178:Z180"/>
    <mergeCell ref="Y181:Y183"/>
    <mergeCell ref="W181:W183"/>
    <mergeCell ref="X181:X183"/>
    <mergeCell ref="Z181:Z183"/>
    <mergeCell ref="X184:X186"/>
    <mergeCell ref="Z187:Z189"/>
    <mergeCell ref="A190:C190"/>
    <mergeCell ref="S187:S189"/>
    <mergeCell ref="A187:A189"/>
    <mergeCell ref="B187:B189"/>
    <mergeCell ref="Q187:Q189"/>
    <mergeCell ref="R187:R189"/>
    <mergeCell ref="T187:T189"/>
    <mergeCell ref="U187:U189"/>
    <mergeCell ref="V187:V189"/>
    <mergeCell ref="B181:B183"/>
    <mergeCell ref="Q181:Q183"/>
    <mergeCell ref="U181:U183"/>
    <mergeCell ref="V181:V183"/>
    <mergeCell ref="S181:S183"/>
    <mergeCell ref="Y175:Y177"/>
    <mergeCell ref="Z175:Z177"/>
    <mergeCell ref="A178:A186"/>
    <mergeCell ref="B178:B180"/>
    <mergeCell ref="Q178:Q180"/>
    <mergeCell ref="R178:R186"/>
    <mergeCell ref="U178:U180"/>
    <mergeCell ref="V178:V180"/>
    <mergeCell ref="A172:A177"/>
    <mergeCell ref="W175:W177"/>
    <mergeCell ref="B172:B174"/>
    <mergeCell ref="Q172:Q174"/>
    <mergeCell ref="R172:R177"/>
    <mergeCell ref="U172:U174"/>
    <mergeCell ref="T172:T174"/>
    <mergeCell ref="B175:B177"/>
    <mergeCell ref="Q175:Q177"/>
    <mergeCell ref="S166:S168"/>
    <mergeCell ref="Z172:Z174"/>
    <mergeCell ref="X172:X174"/>
    <mergeCell ref="Y172:Y174"/>
    <mergeCell ref="U169:U171"/>
    <mergeCell ref="V166:V168"/>
    <mergeCell ref="X166:X168"/>
    <mergeCell ref="W166:W168"/>
    <mergeCell ref="V169:V171"/>
    <mergeCell ref="Y166:Y168"/>
    <mergeCell ref="Z160:Z162"/>
    <mergeCell ref="V163:V165"/>
    <mergeCell ref="W163:W165"/>
    <mergeCell ref="X163:X165"/>
    <mergeCell ref="Y163:Y165"/>
    <mergeCell ref="Z163:Z165"/>
    <mergeCell ref="Y160:Y162"/>
    <mergeCell ref="V160:V162"/>
    <mergeCell ref="W160:W162"/>
    <mergeCell ref="X160:X162"/>
    <mergeCell ref="A160:A162"/>
    <mergeCell ref="B160:B162"/>
    <mergeCell ref="Q160:Q162"/>
    <mergeCell ref="R160:R162"/>
    <mergeCell ref="Q163:Q165"/>
    <mergeCell ref="W154:W156"/>
    <mergeCell ref="U163:U165"/>
    <mergeCell ref="S163:S165"/>
    <mergeCell ref="U157:U159"/>
    <mergeCell ref="V157:V159"/>
    <mergeCell ref="W157:W159"/>
    <mergeCell ref="T163:T165"/>
    <mergeCell ref="U160:U162"/>
    <mergeCell ref="S154:S156"/>
    <mergeCell ref="Z148:Z150"/>
    <mergeCell ref="Z157:Z159"/>
    <mergeCell ref="X151:X153"/>
    <mergeCell ref="Y151:Y153"/>
    <mergeCell ref="Z151:Z153"/>
    <mergeCell ref="Z154:Z156"/>
    <mergeCell ref="Y157:Y159"/>
    <mergeCell ref="X157:X159"/>
    <mergeCell ref="X154:X156"/>
    <mergeCell ref="Y154:Y156"/>
    <mergeCell ref="W151:W153"/>
    <mergeCell ref="U148:U150"/>
    <mergeCell ref="T148:T150"/>
    <mergeCell ref="T151:T153"/>
    <mergeCell ref="S151:S153"/>
    <mergeCell ref="A139:A147"/>
    <mergeCell ref="B139:B141"/>
    <mergeCell ref="Y142:Y147"/>
    <mergeCell ref="V148:V150"/>
    <mergeCell ref="W148:W150"/>
    <mergeCell ref="X148:X150"/>
    <mergeCell ref="Y148:Y150"/>
    <mergeCell ref="V142:V147"/>
    <mergeCell ref="A148:A159"/>
    <mergeCell ref="B148:B150"/>
    <mergeCell ref="Q148:Q150"/>
    <mergeCell ref="R148:R159"/>
    <mergeCell ref="B157:B159"/>
    <mergeCell ref="Q157:Q159"/>
    <mergeCell ref="B154:B156"/>
    <mergeCell ref="Q154:Q156"/>
    <mergeCell ref="B151:B153"/>
    <mergeCell ref="Q151:Q153"/>
    <mergeCell ref="Z142:Z147"/>
    <mergeCell ref="W142:W147"/>
    <mergeCell ref="X142:X147"/>
    <mergeCell ref="R139:R147"/>
    <mergeCell ref="U142:U147"/>
    <mergeCell ref="W139:W141"/>
    <mergeCell ref="X139:X141"/>
    <mergeCell ref="Y139:Y141"/>
    <mergeCell ref="Z139:Z141"/>
    <mergeCell ref="B130:B132"/>
    <mergeCell ref="Q130:Q132"/>
    <mergeCell ref="Q139:Q141"/>
    <mergeCell ref="S139:S141"/>
    <mergeCell ref="S133:S135"/>
    <mergeCell ref="B145:B147"/>
    <mergeCell ref="Q145:Q147"/>
    <mergeCell ref="U139:U141"/>
    <mergeCell ref="S145:S147"/>
    <mergeCell ref="B142:B144"/>
    <mergeCell ref="Q142:Q144"/>
    <mergeCell ref="U130:U132"/>
    <mergeCell ref="V130:V132"/>
    <mergeCell ref="V136:V138"/>
    <mergeCell ref="B133:B135"/>
    <mergeCell ref="Q133:Q135"/>
    <mergeCell ref="B136:B138"/>
    <mergeCell ref="Q136:Q138"/>
    <mergeCell ref="U136:U138"/>
    <mergeCell ref="T136:T138"/>
    <mergeCell ref="S136:S138"/>
    <mergeCell ref="W130:W132"/>
    <mergeCell ref="X130:X132"/>
    <mergeCell ref="Z124:Z126"/>
    <mergeCell ref="A127:A138"/>
    <mergeCell ref="B127:B129"/>
    <mergeCell ref="Q127:Q129"/>
    <mergeCell ref="R127:R138"/>
    <mergeCell ref="U127:U129"/>
    <mergeCell ref="V127:V129"/>
    <mergeCell ref="W127:W129"/>
    <mergeCell ref="X127:X129"/>
    <mergeCell ref="A121:A126"/>
    <mergeCell ref="W121:W123"/>
    <mergeCell ref="X121:X123"/>
    <mergeCell ref="R121:R126"/>
    <mergeCell ref="V121:V123"/>
    <mergeCell ref="T121:T123"/>
    <mergeCell ref="S124:S126"/>
    <mergeCell ref="T124:T126"/>
    <mergeCell ref="S127:S129"/>
    <mergeCell ref="Y121:Y123"/>
    <mergeCell ref="Z121:Z123"/>
    <mergeCell ref="B124:B126"/>
    <mergeCell ref="Q124:Q126"/>
    <mergeCell ref="V124:V126"/>
    <mergeCell ref="W124:W126"/>
    <mergeCell ref="X124:X126"/>
    <mergeCell ref="Y124:Y126"/>
    <mergeCell ref="B121:B123"/>
    <mergeCell ref="Q121:Q123"/>
    <mergeCell ref="Y113:Y115"/>
    <mergeCell ref="Z113:Z115"/>
    <mergeCell ref="A116:C116"/>
    <mergeCell ref="A119:E119"/>
    <mergeCell ref="W113:W115"/>
    <mergeCell ref="X113:X115"/>
    <mergeCell ref="S113:S115"/>
    <mergeCell ref="A120:B120"/>
    <mergeCell ref="Q120:R120"/>
    <mergeCell ref="Y110:Y112"/>
    <mergeCell ref="Z110:Z112"/>
    <mergeCell ref="A113:A115"/>
    <mergeCell ref="B113:B115"/>
    <mergeCell ref="Q113:Q115"/>
    <mergeCell ref="R113:R115"/>
    <mergeCell ref="T113:T115"/>
    <mergeCell ref="V113:V115"/>
    <mergeCell ref="Y104:Y106"/>
    <mergeCell ref="Z104:Z106"/>
    <mergeCell ref="W107:W109"/>
    <mergeCell ref="X107:X109"/>
    <mergeCell ref="Y107:Y109"/>
    <mergeCell ref="Z107:Z109"/>
    <mergeCell ref="X104:X106"/>
    <mergeCell ref="B107:B109"/>
    <mergeCell ref="Q107:Q109"/>
    <mergeCell ref="T107:T109"/>
    <mergeCell ref="V107:V109"/>
    <mergeCell ref="W110:W112"/>
    <mergeCell ref="X110:X112"/>
    <mergeCell ref="B110:B112"/>
    <mergeCell ref="Q110:Q112"/>
    <mergeCell ref="T110:T112"/>
    <mergeCell ref="V110:V112"/>
    <mergeCell ref="S110:S112"/>
    <mergeCell ref="Z98:Z100"/>
    <mergeCell ref="Y101:Y103"/>
    <mergeCell ref="Z101:Z103"/>
    <mergeCell ref="A104:A112"/>
    <mergeCell ref="B104:B106"/>
    <mergeCell ref="Q104:Q106"/>
    <mergeCell ref="R104:R112"/>
    <mergeCell ref="T104:T106"/>
    <mergeCell ref="V104:V106"/>
    <mergeCell ref="W104:W106"/>
    <mergeCell ref="Q101:Q103"/>
    <mergeCell ref="T101:T103"/>
    <mergeCell ref="V101:V103"/>
    <mergeCell ref="W98:W100"/>
    <mergeCell ref="X98:X100"/>
    <mergeCell ref="Y98:Y100"/>
    <mergeCell ref="S98:S100"/>
    <mergeCell ref="S101:S103"/>
    <mergeCell ref="Z95:Z97"/>
    <mergeCell ref="W101:W103"/>
    <mergeCell ref="X101:X103"/>
    <mergeCell ref="A98:A103"/>
    <mergeCell ref="B98:B100"/>
    <mergeCell ref="Q98:Q100"/>
    <mergeCell ref="R98:R103"/>
    <mergeCell ref="T98:T100"/>
    <mergeCell ref="V98:V100"/>
    <mergeCell ref="B101:B103"/>
    <mergeCell ref="Y92:Y94"/>
    <mergeCell ref="Z92:Z94"/>
    <mergeCell ref="AF92:AF93"/>
    <mergeCell ref="B95:B97"/>
    <mergeCell ref="Q95:Q97"/>
    <mergeCell ref="T95:T97"/>
    <mergeCell ref="V95:V97"/>
    <mergeCell ref="W95:W97"/>
    <mergeCell ref="X95:X97"/>
    <mergeCell ref="Y95:Y97"/>
    <mergeCell ref="W92:W94"/>
    <mergeCell ref="X92:X94"/>
    <mergeCell ref="B89:B91"/>
    <mergeCell ref="Q89:Q91"/>
    <mergeCell ref="T89:T91"/>
    <mergeCell ref="V89:V91"/>
    <mergeCell ref="B92:B94"/>
    <mergeCell ref="Q92:Q94"/>
    <mergeCell ref="T92:T94"/>
    <mergeCell ref="V92:V94"/>
    <mergeCell ref="Y89:Y91"/>
    <mergeCell ref="Z89:Z91"/>
    <mergeCell ref="W89:W91"/>
    <mergeCell ref="X89:X91"/>
    <mergeCell ref="Y83:Y85"/>
    <mergeCell ref="Z83:Z85"/>
    <mergeCell ref="W86:W88"/>
    <mergeCell ref="X86:X88"/>
    <mergeCell ref="Y86:Y88"/>
    <mergeCell ref="Z86:Z88"/>
    <mergeCell ref="T83:T85"/>
    <mergeCell ref="V83:V85"/>
    <mergeCell ref="W80:W82"/>
    <mergeCell ref="X80:X82"/>
    <mergeCell ref="T80:T82"/>
    <mergeCell ref="A80:A97"/>
    <mergeCell ref="B80:B82"/>
    <mergeCell ref="Q80:Q82"/>
    <mergeCell ref="R80:R97"/>
    <mergeCell ref="B86:B88"/>
    <mergeCell ref="Q86:Q88"/>
    <mergeCell ref="B83:B85"/>
    <mergeCell ref="Q83:Q85"/>
    <mergeCell ref="V86:V88"/>
    <mergeCell ref="W83:W85"/>
    <mergeCell ref="X83:X85"/>
    <mergeCell ref="Z74:Z76"/>
    <mergeCell ref="V80:V82"/>
    <mergeCell ref="Y80:Y82"/>
    <mergeCell ref="Y74:Y76"/>
    <mergeCell ref="Y77:Y79"/>
    <mergeCell ref="Z77:Z79"/>
    <mergeCell ref="Z80:Z82"/>
    <mergeCell ref="V77:V79"/>
    <mergeCell ref="W74:W76"/>
    <mergeCell ref="X74:X76"/>
    <mergeCell ref="W77:W79"/>
    <mergeCell ref="X77:X79"/>
    <mergeCell ref="T71:T73"/>
    <mergeCell ref="A77:A79"/>
    <mergeCell ref="B77:B79"/>
    <mergeCell ref="Q77:Q79"/>
    <mergeCell ref="R77:R79"/>
    <mergeCell ref="T77:T79"/>
    <mergeCell ref="B65:B67"/>
    <mergeCell ref="Q71:Q73"/>
    <mergeCell ref="W71:W73"/>
    <mergeCell ref="A65:A76"/>
    <mergeCell ref="Q65:Q67"/>
    <mergeCell ref="R65:R76"/>
    <mergeCell ref="B71:B73"/>
    <mergeCell ref="T74:T76"/>
    <mergeCell ref="B74:B76"/>
    <mergeCell ref="Q74:Q76"/>
    <mergeCell ref="B68:B70"/>
    <mergeCell ref="Q68:Q70"/>
    <mergeCell ref="T68:T70"/>
    <mergeCell ref="V68:V70"/>
    <mergeCell ref="Y68:Y70"/>
    <mergeCell ref="Z68:Z70"/>
    <mergeCell ref="X71:X73"/>
    <mergeCell ref="Y65:Y67"/>
    <mergeCell ref="Y71:Y73"/>
    <mergeCell ref="S65:S67"/>
    <mergeCell ref="S68:S70"/>
    <mergeCell ref="T65:T67"/>
    <mergeCell ref="V65:V67"/>
    <mergeCell ref="V74:V76"/>
    <mergeCell ref="W59:W61"/>
    <mergeCell ref="X59:X61"/>
    <mergeCell ref="Z71:Z73"/>
    <mergeCell ref="W65:W67"/>
    <mergeCell ref="X65:X67"/>
    <mergeCell ref="V71:V73"/>
    <mergeCell ref="Z65:Z67"/>
    <mergeCell ref="W68:W70"/>
    <mergeCell ref="X68:X70"/>
    <mergeCell ref="Y59:Y61"/>
    <mergeCell ref="V59:V61"/>
    <mergeCell ref="Z59:Z61"/>
    <mergeCell ref="Y62:Y64"/>
    <mergeCell ref="Z62:Z64"/>
    <mergeCell ref="W62:W64"/>
    <mergeCell ref="X62:X64"/>
    <mergeCell ref="V62:V64"/>
    <mergeCell ref="Y53:Y55"/>
    <mergeCell ref="Z53:Z55"/>
    <mergeCell ref="W56:W58"/>
    <mergeCell ref="X56:X58"/>
    <mergeCell ref="Y56:Y58"/>
    <mergeCell ref="Z56:Z58"/>
    <mergeCell ref="W53:W55"/>
    <mergeCell ref="X53:X55"/>
    <mergeCell ref="A50:A64"/>
    <mergeCell ref="B50:B52"/>
    <mergeCell ref="Q50:Q52"/>
    <mergeCell ref="R50:R64"/>
    <mergeCell ref="B53:B55"/>
    <mergeCell ref="Q53:Q55"/>
    <mergeCell ref="B62:B64"/>
    <mergeCell ref="Q62:Q64"/>
    <mergeCell ref="B56:B58"/>
    <mergeCell ref="Q56:Q58"/>
    <mergeCell ref="B59:B61"/>
    <mergeCell ref="Q59:Q61"/>
    <mergeCell ref="T59:T61"/>
    <mergeCell ref="T62:T64"/>
    <mergeCell ref="S62:S64"/>
    <mergeCell ref="V53:V55"/>
    <mergeCell ref="T56:T58"/>
    <mergeCell ref="V56:V58"/>
    <mergeCell ref="Z47:Z49"/>
    <mergeCell ref="T50:T52"/>
    <mergeCell ref="V50:V52"/>
    <mergeCell ref="W50:W52"/>
    <mergeCell ref="X50:X52"/>
    <mergeCell ref="Y50:Y52"/>
    <mergeCell ref="Z50:Z52"/>
    <mergeCell ref="V47:V49"/>
    <mergeCell ref="Z41:Z43"/>
    <mergeCell ref="Y44:Y46"/>
    <mergeCell ref="Z44:Z46"/>
    <mergeCell ref="W47:W49"/>
    <mergeCell ref="X44:X46"/>
    <mergeCell ref="Y41:Y43"/>
    <mergeCell ref="X47:X49"/>
    <mergeCell ref="Y47:Y49"/>
    <mergeCell ref="T44:T46"/>
    <mergeCell ref="V44:V46"/>
    <mergeCell ref="W41:W43"/>
    <mergeCell ref="X41:X43"/>
    <mergeCell ref="W44:W46"/>
    <mergeCell ref="T41:T43"/>
    <mergeCell ref="V41:V43"/>
    <mergeCell ref="A41:A49"/>
    <mergeCell ref="B41:B43"/>
    <mergeCell ref="Q41:Q43"/>
    <mergeCell ref="R41:R49"/>
    <mergeCell ref="B47:B49"/>
    <mergeCell ref="Q47:Q49"/>
    <mergeCell ref="B44:B46"/>
    <mergeCell ref="Q44:Q46"/>
    <mergeCell ref="T38:T40"/>
    <mergeCell ref="V38:V40"/>
    <mergeCell ref="Y38:Y40"/>
    <mergeCell ref="Z38:Z40"/>
    <mergeCell ref="W38:W40"/>
    <mergeCell ref="X38:X40"/>
    <mergeCell ref="Y32:Y34"/>
    <mergeCell ref="Z32:Z34"/>
    <mergeCell ref="W35:W37"/>
    <mergeCell ref="X35:X37"/>
    <mergeCell ref="Y35:Y37"/>
    <mergeCell ref="Z35:Z37"/>
    <mergeCell ref="Y29:Y31"/>
    <mergeCell ref="Z29:Z31"/>
    <mergeCell ref="B35:B37"/>
    <mergeCell ref="Q35:Q37"/>
    <mergeCell ref="T35:T37"/>
    <mergeCell ref="V35:V37"/>
    <mergeCell ref="S29:S31"/>
    <mergeCell ref="S32:S34"/>
    <mergeCell ref="W32:W34"/>
    <mergeCell ref="X32:X34"/>
    <mergeCell ref="Y23:Y25"/>
    <mergeCell ref="Z23:Z25"/>
    <mergeCell ref="Y26:Y28"/>
    <mergeCell ref="Z26:Z28"/>
    <mergeCell ref="W29:W31"/>
    <mergeCell ref="X29:X31"/>
    <mergeCell ref="W23:W25"/>
    <mergeCell ref="X23:X25"/>
    <mergeCell ref="W26:W28"/>
    <mergeCell ref="X26:X28"/>
    <mergeCell ref="A23:A40"/>
    <mergeCell ref="B23:B25"/>
    <mergeCell ref="Q23:Q25"/>
    <mergeCell ref="R23:R40"/>
    <mergeCell ref="B38:B40"/>
    <mergeCell ref="Q38:Q40"/>
    <mergeCell ref="B26:B28"/>
    <mergeCell ref="Q26:Q28"/>
    <mergeCell ref="B29:B31"/>
    <mergeCell ref="Q29:Q31"/>
    <mergeCell ref="T23:T25"/>
    <mergeCell ref="V23:V25"/>
    <mergeCell ref="B32:B34"/>
    <mergeCell ref="Q32:Q34"/>
    <mergeCell ref="T32:T34"/>
    <mergeCell ref="V32:V34"/>
    <mergeCell ref="T26:T28"/>
    <mergeCell ref="V26:V28"/>
    <mergeCell ref="T29:T31"/>
    <mergeCell ref="V29:V31"/>
    <mergeCell ref="Z17:Z19"/>
    <mergeCell ref="W20:W22"/>
    <mergeCell ref="X20:X22"/>
    <mergeCell ref="Y20:Y22"/>
    <mergeCell ref="Z20:Z22"/>
    <mergeCell ref="W17:W19"/>
    <mergeCell ref="X17:X19"/>
    <mergeCell ref="Y17:Y19"/>
    <mergeCell ref="W8:W10"/>
    <mergeCell ref="Y14:Y16"/>
    <mergeCell ref="Z14:Z16"/>
    <mergeCell ref="X14:X16"/>
    <mergeCell ref="Z8:Z10"/>
    <mergeCell ref="B17:B19"/>
    <mergeCell ref="S14:S16"/>
    <mergeCell ref="T14:T16"/>
    <mergeCell ref="T17:T19"/>
    <mergeCell ref="S17:S19"/>
    <mergeCell ref="T20:T22"/>
    <mergeCell ref="V20:V22"/>
    <mergeCell ref="R14:R22"/>
    <mergeCell ref="Y5:Y7"/>
    <mergeCell ref="S5:S7"/>
    <mergeCell ref="S8:S10"/>
    <mergeCell ref="X8:X10"/>
    <mergeCell ref="W5:W7"/>
    <mergeCell ref="X5:X7"/>
    <mergeCell ref="S11:S13"/>
    <mergeCell ref="Z5:Z7"/>
    <mergeCell ref="V17:V19"/>
    <mergeCell ref="W14:W16"/>
    <mergeCell ref="V14:V16"/>
    <mergeCell ref="Y8:Y10"/>
    <mergeCell ref="Z11:Z13"/>
    <mergeCell ref="W11:W13"/>
    <mergeCell ref="X11:X13"/>
    <mergeCell ref="Y11:Y13"/>
    <mergeCell ref="V11:V13"/>
    <mergeCell ref="T11:T13"/>
    <mergeCell ref="V5:V7"/>
    <mergeCell ref="V8:V10"/>
    <mergeCell ref="A1:V1"/>
    <mergeCell ref="A2:V2"/>
    <mergeCell ref="A4:B4"/>
    <mergeCell ref="Q4:R4"/>
    <mergeCell ref="R5:R13"/>
    <mergeCell ref="B8:B10"/>
    <mergeCell ref="T8:T10"/>
    <mergeCell ref="A14:A22"/>
    <mergeCell ref="B14:B16"/>
    <mergeCell ref="Q14:Q16"/>
    <mergeCell ref="Q11:Q13"/>
    <mergeCell ref="Q17:Q19"/>
    <mergeCell ref="A5:A13"/>
    <mergeCell ref="B5:B7"/>
    <mergeCell ref="B11:B13"/>
    <mergeCell ref="Q8:Q10"/>
    <mergeCell ref="Q20:Q22"/>
    <mergeCell ref="T5:T7"/>
    <mergeCell ref="Q5:Q7"/>
    <mergeCell ref="B20:B22"/>
    <mergeCell ref="A163:A171"/>
    <mergeCell ref="B169:B171"/>
    <mergeCell ref="R163:R171"/>
    <mergeCell ref="Q169:Q171"/>
    <mergeCell ref="B163:B165"/>
    <mergeCell ref="B166:B168"/>
    <mergeCell ref="Q166:Q168"/>
  </mergeCells>
  <printOptions/>
  <pageMargins left="0.31496062992125984" right="0.15748031496062992" top="0.3937007874015748" bottom="0.4330708661417323" header="0" footer="0.15748031496062992"/>
  <pageSetup fitToHeight="0" horizontalDpi="600" verticalDpi="600" orientation="portrait" paperSize="9" scale="71" r:id="rId1"/>
  <headerFooter alignWithMargins="0">
    <oddFooter>&amp;C&amp;"微軟正黑體,標準"&amp;8  &amp;P/ &amp;N</oddFooter>
  </headerFooter>
  <rowBreaks count="2" manualBreakCount="2">
    <brk id="64" max="20" man="1"/>
    <brk id="11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186"/>
  <sheetViews>
    <sheetView showGridLines="0" view="pageBreakPreview" zoomScale="110" zoomScaleNormal="107" zoomScaleSheetLayoutView="110" zoomScalePageLayoutView="0" workbookViewId="0" topLeftCell="A1">
      <pane xSplit="3" ySplit="4" topLeftCell="D11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N175" sqref="N175"/>
    </sheetView>
  </sheetViews>
  <sheetFormatPr defaultColWidth="9.00390625" defaultRowHeight="16.5"/>
  <cols>
    <col min="1" max="1" width="3.625" style="16" customWidth="1"/>
    <col min="2" max="2" width="3.75390625" style="16" customWidth="1"/>
    <col min="3" max="3" width="5.125" style="9" customWidth="1"/>
    <col min="4" max="6" width="5.00390625" style="1" customWidth="1"/>
    <col min="7" max="10" width="4.875" style="1" customWidth="1"/>
    <col min="11" max="12" width="4.875" style="9" customWidth="1"/>
    <col min="13" max="13" width="4.875" style="20" customWidth="1"/>
    <col min="14" max="15" width="5.25390625" style="9" customWidth="1"/>
    <col min="16" max="16" width="5.50390625" style="9" customWidth="1"/>
    <col min="17" max="17" width="5.125" style="9" customWidth="1"/>
    <col min="18" max="19" width="4.875" style="9" customWidth="1"/>
    <col min="20" max="21" width="4.875" style="1" customWidth="1"/>
    <col min="22" max="22" width="4.75390625" style="22" customWidth="1"/>
    <col min="23" max="23" width="4.875" style="23" customWidth="1"/>
    <col min="24" max="24" width="5.625" style="17" customWidth="1"/>
    <col min="25" max="25" width="6.375" style="17" customWidth="1"/>
    <col min="26" max="16384" width="9.00390625" style="2" customWidth="1"/>
  </cols>
  <sheetData>
    <row r="1" spans="1:25" ht="22.5" customHeight="1">
      <c r="A1" s="292" t="s">
        <v>112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100"/>
      <c r="W1" s="102"/>
      <c r="X1" s="100"/>
      <c r="Y1" s="2"/>
    </row>
    <row r="2" spans="1:25" ht="20.25" customHeight="1">
      <c r="A2" s="293" t="s">
        <v>131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161"/>
      <c r="W2" s="103"/>
      <c r="X2" s="101"/>
      <c r="Y2" s="2"/>
    </row>
    <row r="3" spans="1:25" ht="18.75" customHeight="1" thickBot="1">
      <c r="A3" s="162" t="s">
        <v>114</v>
      </c>
      <c r="B3" s="162"/>
      <c r="C3" s="162"/>
      <c r="D3" s="162"/>
      <c r="J3" s="3"/>
      <c r="K3" s="105" t="s">
        <v>113</v>
      </c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3"/>
      <c r="X3" s="105"/>
      <c r="Y3" s="2"/>
    </row>
    <row r="4" spans="1:25" ht="18" customHeight="1" thickBot="1">
      <c r="A4" s="279" t="s">
        <v>138</v>
      </c>
      <c r="B4" s="283"/>
      <c r="C4" s="114" t="s">
        <v>139</v>
      </c>
      <c r="D4" s="115" t="s">
        <v>140</v>
      </c>
      <c r="E4" s="115" t="s">
        <v>141</v>
      </c>
      <c r="F4" s="115" t="s">
        <v>2</v>
      </c>
      <c r="G4" s="115" t="s">
        <v>3</v>
      </c>
      <c r="H4" s="115" t="s">
        <v>16</v>
      </c>
      <c r="I4" s="115" t="s">
        <v>4</v>
      </c>
      <c r="J4" s="115" t="s">
        <v>5</v>
      </c>
      <c r="K4" s="115" t="s">
        <v>6</v>
      </c>
      <c r="L4" s="115" t="s">
        <v>7</v>
      </c>
      <c r="M4" s="115" t="s">
        <v>8</v>
      </c>
      <c r="N4" s="116" t="s">
        <v>9</v>
      </c>
      <c r="O4" s="117" t="s">
        <v>10</v>
      </c>
      <c r="P4" s="118" t="s">
        <v>11</v>
      </c>
      <c r="Q4" s="284" t="s">
        <v>130</v>
      </c>
      <c r="R4" s="283"/>
      <c r="S4" s="151" t="s">
        <v>128</v>
      </c>
      <c r="T4" s="151" t="s">
        <v>124</v>
      </c>
      <c r="U4" s="152" t="s">
        <v>109</v>
      </c>
      <c r="V4" s="133" t="s">
        <v>129</v>
      </c>
      <c r="W4" s="133" t="s">
        <v>15</v>
      </c>
      <c r="X4" s="25" t="s">
        <v>14</v>
      </c>
      <c r="Y4" s="25" t="s">
        <v>12</v>
      </c>
    </row>
    <row r="5" spans="1:25" ht="16.5" customHeight="1">
      <c r="A5" s="206" t="s">
        <v>19</v>
      </c>
      <c r="B5" s="220" t="s">
        <v>20</v>
      </c>
      <c r="C5" s="107" t="s">
        <v>21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4</v>
      </c>
      <c r="K5" s="26">
        <v>0</v>
      </c>
      <c r="L5" s="26">
        <v>0</v>
      </c>
      <c r="M5" s="26">
        <v>2</v>
      </c>
      <c r="N5" s="26">
        <v>0</v>
      </c>
      <c r="O5" s="27">
        <v>0</v>
      </c>
      <c r="P5" s="28">
        <f>SUM(D5:O5)</f>
        <v>6</v>
      </c>
      <c r="Q5" s="222">
        <f>P5+P6+P7</f>
        <v>315</v>
      </c>
      <c r="R5" s="222">
        <f>SUM(Q5:Q13)</f>
        <v>507</v>
      </c>
      <c r="S5" s="222">
        <v>225</v>
      </c>
      <c r="T5" s="142"/>
      <c r="U5" s="248">
        <v>92</v>
      </c>
      <c r="V5" s="248">
        <v>132</v>
      </c>
      <c r="W5" s="303">
        <v>321</v>
      </c>
      <c r="X5" s="294">
        <v>248</v>
      </c>
      <c r="Y5" s="294">
        <v>227</v>
      </c>
    </row>
    <row r="6" spans="1:25" ht="16.5" customHeight="1">
      <c r="A6" s="201"/>
      <c r="B6" s="218"/>
      <c r="C6" s="108" t="s">
        <v>33</v>
      </c>
      <c r="D6" s="30">
        <v>6</v>
      </c>
      <c r="E6" s="30">
        <v>16</v>
      </c>
      <c r="F6" s="30">
        <v>24</v>
      </c>
      <c r="G6" s="30">
        <v>58</v>
      </c>
      <c r="H6" s="30">
        <v>17</v>
      </c>
      <c r="I6" s="30">
        <v>36</v>
      </c>
      <c r="J6" s="31">
        <v>15</v>
      </c>
      <c r="K6" s="31">
        <v>5</v>
      </c>
      <c r="L6" s="30">
        <v>46</v>
      </c>
      <c r="M6" s="30">
        <v>32</v>
      </c>
      <c r="N6" s="30">
        <v>19</v>
      </c>
      <c r="O6" s="32">
        <v>35</v>
      </c>
      <c r="P6" s="33">
        <f>SUM(D6:O6)</f>
        <v>309</v>
      </c>
      <c r="Q6" s="214"/>
      <c r="R6" s="214"/>
      <c r="S6" s="214"/>
      <c r="T6" s="143">
        <v>116</v>
      </c>
      <c r="U6" s="237"/>
      <c r="V6" s="237"/>
      <c r="W6" s="301"/>
      <c r="X6" s="295"/>
      <c r="Y6" s="295"/>
    </row>
    <row r="7" spans="1:25" ht="16.5" customHeight="1">
      <c r="A7" s="201"/>
      <c r="B7" s="221"/>
      <c r="C7" s="109" t="s">
        <v>34</v>
      </c>
      <c r="D7" s="34">
        <v>0</v>
      </c>
      <c r="E7" s="34">
        <v>0</v>
      </c>
      <c r="F7" s="30">
        <v>0</v>
      </c>
      <c r="G7" s="34">
        <v>0</v>
      </c>
      <c r="H7" s="34">
        <v>0</v>
      </c>
      <c r="I7" s="34">
        <v>0</v>
      </c>
      <c r="J7" s="34">
        <v>0</v>
      </c>
      <c r="K7" s="35">
        <v>0</v>
      </c>
      <c r="L7" s="34">
        <v>0</v>
      </c>
      <c r="M7" s="34">
        <v>0</v>
      </c>
      <c r="N7" s="34">
        <v>0</v>
      </c>
      <c r="O7" s="36">
        <v>0</v>
      </c>
      <c r="P7" s="137">
        <f>SUM(D7:O7)</f>
        <v>0</v>
      </c>
      <c r="Q7" s="223"/>
      <c r="R7" s="214"/>
      <c r="S7" s="223"/>
      <c r="T7" s="144"/>
      <c r="U7" s="256"/>
      <c r="V7" s="256"/>
      <c r="W7" s="302"/>
      <c r="X7" s="298"/>
      <c r="Y7" s="298"/>
    </row>
    <row r="8" spans="1:25" ht="16.5" customHeight="1">
      <c r="A8" s="201"/>
      <c r="B8" s="217" t="s">
        <v>35</v>
      </c>
      <c r="C8" s="110" t="s">
        <v>21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9">
        <v>0</v>
      </c>
      <c r="L8" s="38">
        <v>0</v>
      </c>
      <c r="M8" s="39">
        <v>0</v>
      </c>
      <c r="N8" s="39">
        <v>0</v>
      </c>
      <c r="O8" s="40">
        <v>0</v>
      </c>
      <c r="P8" s="49">
        <f aca="true" t="shared" si="0" ref="P8:P71">SUM(D8:O8)</f>
        <v>0</v>
      </c>
      <c r="Q8" s="213">
        <f>P8+P9+P10</f>
        <v>75</v>
      </c>
      <c r="R8" s="214"/>
      <c r="S8" s="213">
        <v>116</v>
      </c>
      <c r="T8" s="145"/>
      <c r="U8" s="236">
        <v>94</v>
      </c>
      <c r="V8" s="236">
        <v>0</v>
      </c>
      <c r="W8" s="300">
        <v>16</v>
      </c>
      <c r="X8" s="297">
        <v>97</v>
      </c>
      <c r="Y8" s="297">
        <v>16</v>
      </c>
    </row>
    <row r="9" spans="1:25" ht="16.5" customHeight="1">
      <c r="A9" s="201"/>
      <c r="B9" s="218"/>
      <c r="C9" s="108" t="s">
        <v>33</v>
      </c>
      <c r="D9" s="30">
        <v>0</v>
      </c>
      <c r="E9" s="30">
        <v>27</v>
      </c>
      <c r="F9" s="30">
        <v>14</v>
      </c>
      <c r="G9" s="30">
        <v>6</v>
      </c>
      <c r="H9" s="30">
        <v>28</v>
      </c>
      <c r="I9" s="30">
        <v>0</v>
      </c>
      <c r="J9" s="31">
        <v>0</v>
      </c>
      <c r="K9" s="31">
        <v>0</v>
      </c>
      <c r="L9" s="30">
        <v>0</v>
      </c>
      <c r="M9" s="31">
        <v>0</v>
      </c>
      <c r="N9" s="31">
        <v>0</v>
      </c>
      <c r="O9" s="31">
        <v>0</v>
      </c>
      <c r="P9" s="33">
        <f t="shared" si="0"/>
        <v>75</v>
      </c>
      <c r="Q9" s="214"/>
      <c r="R9" s="214"/>
      <c r="S9" s="214"/>
      <c r="T9" s="143">
        <v>45</v>
      </c>
      <c r="U9" s="237"/>
      <c r="V9" s="237"/>
      <c r="W9" s="301"/>
      <c r="X9" s="295"/>
      <c r="Y9" s="295"/>
    </row>
    <row r="10" spans="1:25" ht="16.5" customHeight="1">
      <c r="A10" s="201"/>
      <c r="B10" s="221"/>
      <c r="C10" s="111" t="s">
        <v>34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3">
        <v>0</v>
      </c>
      <c r="L10" s="42">
        <v>0</v>
      </c>
      <c r="M10" s="43">
        <v>0</v>
      </c>
      <c r="N10" s="43">
        <v>0</v>
      </c>
      <c r="O10" s="44">
        <v>0</v>
      </c>
      <c r="P10" s="137">
        <f t="shared" si="0"/>
        <v>0</v>
      </c>
      <c r="Q10" s="223"/>
      <c r="R10" s="214"/>
      <c r="S10" s="223"/>
      <c r="T10" s="144"/>
      <c r="U10" s="256"/>
      <c r="V10" s="256"/>
      <c r="W10" s="302"/>
      <c r="X10" s="298"/>
      <c r="Y10" s="298"/>
    </row>
    <row r="11" spans="1:25" ht="16.5" customHeight="1">
      <c r="A11" s="201"/>
      <c r="B11" s="217" t="s">
        <v>36</v>
      </c>
      <c r="C11" s="112" t="s">
        <v>21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7">
        <v>0</v>
      </c>
      <c r="L11" s="46">
        <v>0</v>
      </c>
      <c r="M11" s="47">
        <v>0</v>
      </c>
      <c r="N11" s="47">
        <v>0</v>
      </c>
      <c r="O11" s="48">
        <v>0</v>
      </c>
      <c r="P11" s="49">
        <f t="shared" si="0"/>
        <v>0</v>
      </c>
      <c r="Q11" s="213">
        <f>P11+P12+P13</f>
        <v>117</v>
      </c>
      <c r="R11" s="214"/>
      <c r="S11" s="214">
        <v>52</v>
      </c>
      <c r="T11" s="143"/>
      <c r="U11" s="236">
        <v>93</v>
      </c>
      <c r="V11" s="236">
        <v>113</v>
      </c>
      <c r="W11" s="300">
        <v>52</v>
      </c>
      <c r="X11" s="297">
        <v>77</v>
      </c>
      <c r="Y11" s="297">
        <v>35</v>
      </c>
    </row>
    <row r="12" spans="1:25" ht="16.5" customHeight="1">
      <c r="A12" s="201"/>
      <c r="B12" s="218"/>
      <c r="C12" s="108" t="s">
        <v>33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30</v>
      </c>
      <c r="J12" s="30">
        <v>24</v>
      </c>
      <c r="K12" s="31">
        <v>17</v>
      </c>
      <c r="L12" s="30">
        <v>0</v>
      </c>
      <c r="M12" s="31">
        <v>20</v>
      </c>
      <c r="N12" s="31">
        <v>20</v>
      </c>
      <c r="O12" s="32">
        <v>6</v>
      </c>
      <c r="P12" s="33">
        <f t="shared" si="0"/>
        <v>117</v>
      </c>
      <c r="Q12" s="214"/>
      <c r="R12" s="214"/>
      <c r="S12" s="214"/>
      <c r="T12" s="143">
        <v>105</v>
      </c>
      <c r="U12" s="237"/>
      <c r="V12" s="237"/>
      <c r="W12" s="301"/>
      <c r="X12" s="295"/>
      <c r="Y12" s="295"/>
    </row>
    <row r="13" spans="1:25" ht="16.5" customHeight="1" thickBot="1">
      <c r="A13" s="202"/>
      <c r="B13" s="219"/>
      <c r="C13" s="113" t="s">
        <v>34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1">
        <v>0</v>
      </c>
      <c r="L13" s="50">
        <v>0</v>
      </c>
      <c r="M13" s="51">
        <v>0</v>
      </c>
      <c r="N13" s="51">
        <v>0</v>
      </c>
      <c r="O13" s="52">
        <v>0</v>
      </c>
      <c r="P13" s="89">
        <f t="shared" si="0"/>
        <v>0</v>
      </c>
      <c r="Q13" s="224"/>
      <c r="R13" s="224"/>
      <c r="S13" s="224"/>
      <c r="T13" s="146"/>
      <c r="U13" s="238"/>
      <c r="V13" s="238"/>
      <c r="W13" s="304"/>
      <c r="X13" s="296"/>
      <c r="Y13" s="296"/>
    </row>
    <row r="14" spans="1:25" ht="16.5" customHeight="1">
      <c r="A14" s="206" t="s">
        <v>37</v>
      </c>
      <c r="B14" s="220" t="s">
        <v>38</v>
      </c>
      <c r="C14" s="107" t="s">
        <v>21</v>
      </c>
      <c r="D14" s="38">
        <v>0</v>
      </c>
      <c r="E14" s="26">
        <v>0</v>
      </c>
      <c r="F14" s="26">
        <v>0</v>
      </c>
      <c r="G14" s="38">
        <v>0</v>
      </c>
      <c r="H14" s="26">
        <v>0</v>
      </c>
      <c r="I14" s="26">
        <v>0</v>
      </c>
      <c r="J14" s="46">
        <v>0</v>
      </c>
      <c r="K14" s="46">
        <v>0</v>
      </c>
      <c r="L14" s="26">
        <v>0</v>
      </c>
      <c r="M14" s="27">
        <v>0</v>
      </c>
      <c r="N14" s="27">
        <v>0</v>
      </c>
      <c r="O14" s="40">
        <v>0</v>
      </c>
      <c r="P14" s="49">
        <f t="shared" si="0"/>
        <v>0</v>
      </c>
      <c r="Q14" s="222">
        <f>P14+P15+P16</f>
        <v>18</v>
      </c>
      <c r="R14" s="222">
        <f>SUM(Q14:Q22)</f>
        <v>93</v>
      </c>
      <c r="S14" s="222">
        <v>2</v>
      </c>
      <c r="T14" s="142"/>
      <c r="U14" s="248">
        <v>0</v>
      </c>
      <c r="V14" s="248">
        <v>14</v>
      </c>
      <c r="W14" s="303">
        <v>31</v>
      </c>
      <c r="X14" s="294">
        <v>0</v>
      </c>
      <c r="Y14" s="294">
        <v>0</v>
      </c>
    </row>
    <row r="15" spans="1:25" ht="16.5" customHeight="1">
      <c r="A15" s="201"/>
      <c r="B15" s="218"/>
      <c r="C15" s="108" t="s">
        <v>33</v>
      </c>
      <c r="D15" s="30">
        <v>0</v>
      </c>
      <c r="E15" s="30">
        <v>0</v>
      </c>
      <c r="F15" s="30">
        <v>10</v>
      </c>
      <c r="G15" s="30">
        <v>0</v>
      </c>
      <c r="H15" s="30">
        <v>0</v>
      </c>
      <c r="I15" s="30">
        <v>0</v>
      </c>
      <c r="J15" s="30">
        <v>0</v>
      </c>
      <c r="K15" s="30">
        <v>8</v>
      </c>
      <c r="L15" s="30">
        <v>0</v>
      </c>
      <c r="M15" s="30">
        <v>0</v>
      </c>
      <c r="N15" s="31">
        <v>0</v>
      </c>
      <c r="O15" s="32">
        <v>0</v>
      </c>
      <c r="P15" s="33">
        <f t="shared" si="0"/>
        <v>18</v>
      </c>
      <c r="Q15" s="214"/>
      <c r="R15" s="214"/>
      <c r="S15" s="214"/>
      <c r="T15" s="143">
        <v>33</v>
      </c>
      <c r="U15" s="237"/>
      <c r="V15" s="237"/>
      <c r="W15" s="301"/>
      <c r="X15" s="295"/>
      <c r="Y15" s="295"/>
    </row>
    <row r="16" spans="1:25" ht="16.5" customHeight="1">
      <c r="A16" s="201"/>
      <c r="B16" s="221"/>
      <c r="C16" s="109" t="s">
        <v>34</v>
      </c>
      <c r="D16" s="42">
        <v>0</v>
      </c>
      <c r="E16" s="34">
        <v>0</v>
      </c>
      <c r="F16" s="34">
        <v>0</v>
      </c>
      <c r="G16" s="42">
        <v>0</v>
      </c>
      <c r="H16" s="34">
        <v>0</v>
      </c>
      <c r="I16" s="34">
        <v>0</v>
      </c>
      <c r="J16" s="42">
        <v>0</v>
      </c>
      <c r="K16" s="42">
        <v>0</v>
      </c>
      <c r="L16" s="42">
        <v>0</v>
      </c>
      <c r="M16" s="43">
        <v>0</v>
      </c>
      <c r="N16" s="43">
        <v>0</v>
      </c>
      <c r="O16" s="44">
        <v>0</v>
      </c>
      <c r="P16" s="137">
        <f t="shared" si="0"/>
        <v>0</v>
      </c>
      <c r="Q16" s="223"/>
      <c r="R16" s="214"/>
      <c r="S16" s="223"/>
      <c r="T16" s="144"/>
      <c r="U16" s="256"/>
      <c r="V16" s="256"/>
      <c r="W16" s="302"/>
      <c r="X16" s="298"/>
      <c r="Y16" s="298"/>
    </row>
    <row r="17" spans="1:25" ht="16.5" customHeight="1">
      <c r="A17" s="201"/>
      <c r="B17" s="217" t="s">
        <v>39</v>
      </c>
      <c r="C17" s="110" t="s">
        <v>21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0">
        <v>0</v>
      </c>
      <c r="K17" s="30">
        <v>0</v>
      </c>
      <c r="L17" s="46">
        <v>0</v>
      </c>
      <c r="M17" s="47">
        <v>0</v>
      </c>
      <c r="N17" s="47">
        <v>0</v>
      </c>
      <c r="O17" s="40">
        <v>0</v>
      </c>
      <c r="P17" s="49">
        <f t="shared" si="0"/>
        <v>0</v>
      </c>
      <c r="Q17" s="213">
        <f>P17+P18+P19</f>
        <v>28</v>
      </c>
      <c r="R17" s="214"/>
      <c r="S17" s="214">
        <v>26</v>
      </c>
      <c r="T17" s="145"/>
      <c r="U17" s="236">
        <v>36</v>
      </c>
      <c r="V17" s="236">
        <v>1</v>
      </c>
      <c r="W17" s="300">
        <v>21</v>
      </c>
      <c r="X17" s="297">
        <v>36</v>
      </c>
      <c r="Y17" s="297">
        <v>19</v>
      </c>
    </row>
    <row r="18" spans="1:25" ht="16.5" customHeight="1">
      <c r="A18" s="201"/>
      <c r="B18" s="218"/>
      <c r="C18" s="108" t="s">
        <v>33</v>
      </c>
      <c r="D18" s="30">
        <v>0</v>
      </c>
      <c r="E18" s="30">
        <v>0</v>
      </c>
      <c r="F18" s="30">
        <v>0</v>
      </c>
      <c r="G18" s="30">
        <v>14</v>
      </c>
      <c r="H18" s="30">
        <v>0</v>
      </c>
      <c r="I18" s="30">
        <v>0</v>
      </c>
      <c r="J18" s="128">
        <v>4</v>
      </c>
      <c r="K18" s="30">
        <v>0</v>
      </c>
      <c r="L18" s="30">
        <v>10</v>
      </c>
      <c r="M18" s="31">
        <v>0</v>
      </c>
      <c r="N18" s="31">
        <v>0</v>
      </c>
      <c r="O18" s="32">
        <v>0</v>
      </c>
      <c r="P18" s="33">
        <f t="shared" si="0"/>
        <v>28</v>
      </c>
      <c r="Q18" s="214"/>
      <c r="R18" s="214"/>
      <c r="S18" s="214"/>
      <c r="T18" s="143">
        <v>43</v>
      </c>
      <c r="U18" s="237"/>
      <c r="V18" s="237"/>
      <c r="W18" s="301"/>
      <c r="X18" s="295"/>
      <c r="Y18" s="295"/>
    </row>
    <row r="19" spans="1:25" ht="16.5" customHeight="1">
      <c r="A19" s="201"/>
      <c r="B19" s="221"/>
      <c r="C19" s="111" t="s">
        <v>34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3">
        <v>0</v>
      </c>
      <c r="N19" s="43">
        <v>0</v>
      </c>
      <c r="O19" s="44">
        <v>0</v>
      </c>
      <c r="P19" s="137">
        <f t="shared" si="0"/>
        <v>0</v>
      </c>
      <c r="Q19" s="223"/>
      <c r="R19" s="214"/>
      <c r="S19" s="223"/>
      <c r="T19" s="144"/>
      <c r="U19" s="256"/>
      <c r="V19" s="256"/>
      <c r="W19" s="302"/>
      <c r="X19" s="298"/>
      <c r="Y19" s="298"/>
    </row>
    <row r="20" spans="1:25" ht="16.5" customHeight="1">
      <c r="A20" s="201"/>
      <c r="B20" s="217" t="s">
        <v>40</v>
      </c>
      <c r="C20" s="112" t="s">
        <v>21</v>
      </c>
      <c r="D20" s="38">
        <v>0</v>
      </c>
      <c r="E20" s="46">
        <v>0</v>
      </c>
      <c r="F20" s="46">
        <v>0</v>
      </c>
      <c r="G20" s="38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7">
        <v>0</v>
      </c>
      <c r="N20" s="47">
        <v>0</v>
      </c>
      <c r="O20" s="40">
        <v>0</v>
      </c>
      <c r="P20" s="49">
        <f t="shared" si="0"/>
        <v>0</v>
      </c>
      <c r="Q20" s="213">
        <f>P20+P21+P22</f>
        <v>47</v>
      </c>
      <c r="R20" s="214"/>
      <c r="S20" s="214">
        <v>0</v>
      </c>
      <c r="T20" s="143"/>
      <c r="U20" s="236">
        <v>15</v>
      </c>
      <c r="V20" s="236">
        <v>4</v>
      </c>
      <c r="W20" s="300">
        <v>0</v>
      </c>
      <c r="X20" s="297">
        <v>0</v>
      </c>
      <c r="Y20" s="297">
        <v>0</v>
      </c>
    </row>
    <row r="21" spans="1:25" ht="16.5" customHeight="1">
      <c r="A21" s="201"/>
      <c r="B21" s="218"/>
      <c r="C21" s="108" t="s">
        <v>33</v>
      </c>
      <c r="D21" s="30">
        <v>0</v>
      </c>
      <c r="E21" s="30">
        <v>0</v>
      </c>
      <c r="F21" s="30">
        <v>9</v>
      </c>
      <c r="G21" s="30">
        <v>19</v>
      </c>
      <c r="H21" s="30">
        <v>19</v>
      </c>
      <c r="I21" s="30">
        <v>0</v>
      </c>
      <c r="J21" s="30">
        <v>0</v>
      </c>
      <c r="K21" s="30">
        <v>0</v>
      </c>
      <c r="L21" s="30">
        <v>0</v>
      </c>
      <c r="M21" s="31">
        <v>0</v>
      </c>
      <c r="N21" s="31">
        <v>0</v>
      </c>
      <c r="O21" s="32">
        <v>0</v>
      </c>
      <c r="P21" s="33">
        <f t="shared" si="0"/>
        <v>47</v>
      </c>
      <c r="Q21" s="214"/>
      <c r="R21" s="214"/>
      <c r="S21" s="214"/>
      <c r="T21" s="143">
        <v>0</v>
      </c>
      <c r="U21" s="237"/>
      <c r="V21" s="237"/>
      <c r="W21" s="301"/>
      <c r="X21" s="295"/>
      <c r="Y21" s="295"/>
    </row>
    <row r="22" spans="1:25" ht="16.5" customHeight="1" thickBot="1">
      <c r="A22" s="202"/>
      <c r="B22" s="219"/>
      <c r="C22" s="113" t="s">
        <v>34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1">
        <v>0</v>
      </c>
      <c r="N22" s="51">
        <v>0</v>
      </c>
      <c r="O22" s="52">
        <v>0</v>
      </c>
      <c r="P22" s="89">
        <f t="shared" si="0"/>
        <v>0</v>
      </c>
      <c r="Q22" s="224"/>
      <c r="R22" s="224"/>
      <c r="S22" s="224"/>
      <c r="T22" s="146"/>
      <c r="U22" s="238"/>
      <c r="V22" s="238"/>
      <c r="W22" s="304"/>
      <c r="X22" s="296"/>
      <c r="Y22" s="296"/>
    </row>
    <row r="23" spans="1:25" ht="16.5" customHeight="1">
      <c r="A23" s="206" t="s">
        <v>41</v>
      </c>
      <c r="B23" s="220" t="s">
        <v>42</v>
      </c>
      <c r="C23" s="107" t="s">
        <v>21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30">
        <v>0</v>
      </c>
      <c r="K23" s="46">
        <v>0</v>
      </c>
      <c r="L23" s="26">
        <v>0</v>
      </c>
      <c r="M23" s="27">
        <v>0</v>
      </c>
      <c r="N23" s="27">
        <v>0</v>
      </c>
      <c r="O23" s="48">
        <v>0</v>
      </c>
      <c r="P23" s="49">
        <f t="shared" si="0"/>
        <v>0</v>
      </c>
      <c r="Q23" s="222">
        <f>P23+P24+P25</f>
        <v>71</v>
      </c>
      <c r="R23" s="222">
        <f>SUM(Q23:Q40)</f>
        <v>736</v>
      </c>
      <c r="S23" s="222">
        <v>286</v>
      </c>
      <c r="T23" s="142"/>
      <c r="U23" s="248">
        <v>33</v>
      </c>
      <c r="V23" s="248">
        <v>55</v>
      </c>
      <c r="W23" s="303">
        <v>87</v>
      </c>
      <c r="X23" s="294">
        <v>57</v>
      </c>
      <c r="Y23" s="294">
        <v>46</v>
      </c>
    </row>
    <row r="24" spans="1:25" ht="16.5" customHeight="1">
      <c r="A24" s="201"/>
      <c r="B24" s="218"/>
      <c r="C24" s="108" t="s">
        <v>33</v>
      </c>
      <c r="D24" s="30">
        <v>2</v>
      </c>
      <c r="E24" s="30">
        <v>0</v>
      </c>
      <c r="F24" s="29">
        <v>0</v>
      </c>
      <c r="G24" s="30">
        <v>0</v>
      </c>
      <c r="H24" s="30">
        <v>0</v>
      </c>
      <c r="I24" s="30">
        <v>4</v>
      </c>
      <c r="J24" s="30">
        <v>13</v>
      </c>
      <c r="K24" s="30">
        <v>7</v>
      </c>
      <c r="L24" s="30">
        <v>3</v>
      </c>
      <c r="M24" s="34">
        <v>13</v>
      </c>
      <c r="N24" s="31">
        <v>6</v>
      </c>
      <c r="O24" s="32">
        <v>23</v>
      </c>
      <c r="P24" s="33">
        <f t="shared" si="0"/>
        <v>71</v>
      </c>
      <c r="Q24" s="214"/>
      <c r="R24" s="214"/>
      <c r="S24" s="214"/>
      <c r="T24" s="143">
        <v>36</v>
      </c>
      <c r="U24" s="237"/>
      <c r="V24" s="237"/>
      <c r="W24" s="301"/>
      <c r="X24" s="295"/>
      <c r="Y24" s="295"/>
    </row>
    <row r="25" spans="1:25" ht="16.5" customHeight="1">
      <c r="A25" s="201"/>
      <c r="B25" s="221"/>
      <c r="C25" s="109" t="s">
        <v>34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42">
        <v>0</v>
      </c>
      <c r="M25" s="43">
        <v>0</v>
      </c>
      <c r="N25" s="43">
        <v>0</v>
      </c>
      <c r="O25" s="44">
        <v>0</v>
      </c>
      <c r="P25" s="137">
        <f t="shared" si="0"/>
        <v>0</v>
      </c>
      <c r="Q25" s="223"/>
      <c r="R25" s="214"/>
      <c r="S25" s="223"/>
      <c r="T25" s="144"/>
      <c r="U25" s="256"/>
      <c r="V25" s="256"/>
      <c r="W25" s="302"/>
      <c r="X25" s="298"/>
      <c r="Y25" s="298"/>
    </row>
    <row r="26" spans="1:25" ht="16.5" customHeight="1">
      <c r="A26" s="201"/>
      <c r="B26" s="217" t="s">
        <v>43</v>
      </c>
      <c r="C26" s="110" t="s">
        <v>21</v>
      </c>
      <c r="D26" s="38">
        <v>4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46">
        <v>11</v>
      </c>
      <c r="M26" s="47">
        <v>0</v>
      </c>
      <c r="N26" s="47">
        <v>0</v>
      </c>
      <c r="O26" s="40">
        <v>0</v>
      </c>
      <c r="P26" s="49">
        <f t="shared" si="0"/>
        <v>15</v>
      </c>
      <c r="Q26" s="213">
        <f>P26+P27+P28</f>
        <v>291</v>
      </c>
      <c r="R26" s="214"/>
      <c r="S26" s="213">
        <v>490</v>
      </c>
      <c r="T26" s="145"/>
      <c r="U26" s="236">
        <v>324</v>
      </c>
      <c r="V26" s="236">
        <v>305</v>
      </c>
      <c r="W26" s="300">
        <v>606</v>
      </c>
      <c r="X26" s="297">
        <v>609</v>
      </c>
      <c r="Y26" s="297">
        <v>612</v>
      </c>
    </row>
    <row r="27" spans="1:25" ht="16.5" customHeight="1">
      <c r="A27" s="201"/>
      <c r="B27" s="218"/>
      <c r="C27" s="108" t="s">
        <v>33</v>
      </c>
      <c r="D27" s="30">
        <v>29</v>
      </c>
      <c r="E27" s="30">
        <v>4</v>
      </c>
      <c r="F27" s="29">
        <v>24</v>
      </c>
      <c r="G27" s="30">
        <v>0</v>
      </c>
      <c r="H27" s="30">
        <v>32</v>
      </c>
      <c r="I27" s="30">
        <v>22</v>
      </c>
      <c r="J27" s="30">
        <v>15</v>
      </c>
      <c r="K27" s="31">
        <v>0</v>
      </c>
      <c r="L27" s="30">
        <v>51</v>
      </c>
      <c r="M27" s="31">
        <v>16</v>
      </c>
      <c r="N27" s="31">
        <v>6</v>
      </c>
      <c r="O27" s="32">
        <v>69</v>
      </c>
      <c r="P27" s="33">
        <f t="shared" si="0"/>
        <v>268</v>
      </c>
      <c r="Q27" s="214"/>
      <c r="R27" s="214"/>
      <c r="S27" s="214"/>
      <c r="T27" s="143">
        <v>300</v>
      </c>
      <c r="U27" s="237"/>
      <c r="V27" s="237"/>
      <c r="W27" s="301"/>
      <c r="X27" s="295"/>
      <c r="Y27" s="295"/>
    </row>
    <row r="28" spans="1:25" ht="16.5" customHeight="1">
      <c r="A28" s="201"/>
      <c r="B28" s="221"/>
      <c r="C28" s="111" t="s">
        <v>34</v>
      </c>
      <c r="D28" s="34">
        <v>0</v>
      </c>
      <c r="E28" s="42">
        <v>0</v>
      </c>
      <c r="F28" s="42">
        <v>0</v>
      </c>
      <c r="G28" s="42">
        <v>0</v>
      </c>
      <c r="H28" s="42">
        <v>0</v>
      </c>
      <c r="I28" s="42">
        <v>8</v>
      </c>
      <c r="J28" s="42">
        <v>0</v>
      </c>
      <c r="K28" s="42">
        <v>0</v>
      </c>
      <c r="L28" s="42">
        <v>0</v>
      </c>
      <c r="M28" s="43">
        <v>0</v>
      </c>
      <c r="N28" s="43">
        <v>0</v>
      </c>
      <c r="O28" s="44">
        <v>0</v>
      </c>
      <c r="P28" s="137">
        <f t="shared" si="0"/>
        <v>8</v>
      </c>
      <c r="Q28" s="223"/>
      <c r="R28" s="214"/>
      <c r="S28" s="223"/>
      <c r="T28" s="144"/>
      <c r="U28" s="256"/>
      <c r="V28" s="256"/>
      <c r="W28" s="302"/>
      <c r="X28" s="298"/>
      <c r="Y28" s="298"/>
    </row>
    <row r="29" spans="1:25" ht="16.5" customHeight="1">
      <c r="A29" s="201"/>
      <c r="B29" s="217" t="s">
        <v>85</v>
      </c>
      <c r="C29" s="110" t="s">
        <v>21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6</v>
      </c>
      <c r="J29" s="38">
        <v>28</v>
      </c>
      <c r="K29" s="38">
        <v>0</v>
      </c>
      <c r="L29" s="38">
        <v>7</v>
      </c>
      <c r="M29" s="38">
        <v>0</v>
      </c>
      <c r="N29" s="38">
        <v>2</v>
      </c>
      <c r="O29" s="40">
        <v>0</v>
      </c>
      <c r="P29" s="49">
        <f t="shared" si="0"/>
        <v>43</v>
      </c>
      <c r="Q29" s="213">
        <f>P29+P30+P31</f>
        <v>181</v>
      </c>
      <c r="R29" s="214"/>
      <c r="S29" s="213">
        <v>243</v>
      </c>
      <c r="T29" s="145"/>
      <c r="U29" s="236">
        <v>95</v>
      </c>
      <c r="V29" s="236">
        <v>87</v>
      </c>
      <c r="W29" s="300">
        <v>436</v>
      </c>
      <c r="X29" s="297">
        <v>203</v>
      </c>
      <c r="Y29" s="297">
        <v>83</v>
      </c>
    </row>
    <row r="30" spans="1:25" ht="16.5" customHeight="1">
      <c r="A30" s="201"/>
      <c r="B30" s="218"/>
      <c r="C30" s="108" t="s">
        <v>33</v>
      </c>
      <c r="D30" s="30">
        <v>14</v>
      </c>
      <c r="E30" s="30">
        <v>9</v>
      </c>
      <c r="F30" s="29">
        <v>15</v>
      </c>
      <c r="G30" s="30">
        <v>37</v>
      </c>
      <c r="H30" s="30">
        <v>9</v>
      </c>
      <c r="I30" s="30">
        <v>0</v>
      </c>
      <c r="J30" s="30">
        <v>0</v>
      </c>
      <c r="K30" s="31">
        <v>0</v>
      </c>
      <c r="L30" s="30">
        <v>7</v>
      </c>
      <c r="M30" s="30">
        <v>9</v>
      </c>
      <c r="N30" s="30">
        <v>19</v>
      </c>
      <c r="O30" s="32">
        <v>19</v>
      </c>
      <c r="P30" s="33">
        <f t="shared" si="0"/>
        <v>138</v>
      </c>
      <c r="Q30" s="214"/>
      <c r="R30" s="214"/>
      <c r="S30" s="214"/>
      <c r="T30" s="143">
        <v>173</v>
      </c>
      <c r="U30" s="237"/>
      <c r="V30" s="237"/>
      <c r="W30" s="301"/>
      <c r="X30" s="295"/>
      <c r="Y30" s="295"/>
    </row>
    <row r="31" spans="1:25" ht="16.5" customHeight="1">
      <c r="A31" s="201"/>
      <c r="B31" s="221"/>
      <c r="C31" s="111" t="s">
        <v>34</v>
      </c>
      <c r="D31" s="34">
        <v>0</v>
      </c>
      <c r="E31" s="34">
        <v>0</v>
      </c>
      <c r="F31" s="42">
        <v>0</v>
      </c>
      <c r="G31" s="34">
        <v>0</v>
      </c>
      <c r="H31" s="42">
        <v>0</v>
      </c>
      <c r="I31" s="34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4">
        <v>0</v>
      </c>
      <c r="P31" s="137">
        <f t="shared" si="0"/>
        <v>0</v>
      </c>
      <c r="Q31" s="223"/>
      <c r="R31" s="214"/>
      <c r="S31" s="223"/>
      <c r="T31" s="144"/>
      <c r="U31" s="256"/>
      <c r="V31" s="256"/>
      <c r="W31" s="302"/>
      <c r="X31" s="298"/>
      <c r="Y31" s="298"/>
    </row>
    <row r="32" spans="1:25" ht="16.5" customHeight="1">
      <c r="A32" s="201"/>
      <c r="B32" s="217" t="s">
        <v>96</v>
      </c>
      <c r="C32" s="112" t="s">
        <v>21</v>
      </c>
      <c r="D32" s="38">
        <v>0</v>
      </c>
      <c r="E32" s="38">
        <v>0</v>
      </c>
      <c r="F32" s="46">
        <v>0</v>
      </c>
      <c r="G32" s="38">
        <v>0</v>
      </c>
      <c r="H32" s="46">
        <v>0</v>
      </c>
      <c r="I32" s="38">
        <v>0</v>
      </c>
      <c r="J32" s="46">
        <v>0</v>
      </c>
      <c r="K32" s="46">
        <v>2</v>
      </c>
      <c r="L32" s="46">
        <v>0</v>
      </c>
      <c r="M32" s="46">
        <v>0</v>
      </c>
      <c r="N32" s="46">
        <v>0</v>
      </c>
      <c r="O32" s="48">
        <v>0</v>
      </c>
      <c r="P32" s="49">
        <f t="shared" si="0"/>
        <v>2</v>
      </c>
      <c r="Q32" s="213">
        <f>P32+P33+P34</f>
        <v>185</v>
      </c>
      <c r="R32" s="214"/>
      <c r="S32" s="213">
        <v>154</v>
      </c>
      <c r="T32" s="145"/>
      <c r="U32" s="236">
        <v>61</v>
      </c>
      <c r="V32" s="236">
        <v>76</v>
      </c>
      <c r="W32" s="300">
        <v>113</v>
      </c>
      <c r="X32" s="297">
        <v>184</v>
      </c>
      <c r="Y32" s="297">
        <v>17</v>
      </c>
    </row>
    <row r="33" spans="1:25" ht="16.5" customHeight="1">
      <c r="A33" s="201"/>
      <c r="B33" s="218"/>
      <c r="C33" s="108" t="s">
        <v>33</v>
      </c>
      <c r="D33" s="30">
        <v>4</v>
      </c>
      <c r="E33" s="30">
        <v>12</v>
      </c>
      <c r="F33" s="30">
        <v>6</v>
      </c>
      <c r="G33" s="30">
        <v>8</v>
      </c>
      <c r="H33" s="30">
        <v>32</v>
      </c>
      <c r="I33" s="30">
        <v>2</v>
      </c>
      <c r="J33" s="30">
        <v>2</v>
      </c>
      <c r="K33" s="30">
        <v>2</v>
      </c>
      <c r="L33" s="30">
        <v>0</v>
      </c>
      <c r="M33" s="30">
        <v>26</v>
      </c>
      <c r="N33" s="30">
        <v>0</v>
      </c>
      <c r="O33" s="32">
        <v>89</v>
      </c>
      <c r="P33" s="33">
        <f t="shared" si="0"/>
        <v>183</v>
      </c>
      <c r="Q33" s="214"/>
      <c r="R33" s="214"/>
      <c r="S33" s="214"/>
      <c r="T33" s="143">
        <v>132</v>
      </c>
      <c r="U33" s="237"/>
      <c r="V33" s="237"/>
      <c r="W33" s="301"/>
      <c r="X33" s="295"/>
      <c r="Y33" s="295"/>
    </row>
    <row r="34" spans="1:25" ht="16.5" customHeight="1">
      <c r="A34" s="201"/>
      <c r="B34" s="221"/>
      <c r="C34" s="109" t="s">
        <v>34</v>
      </c>
      <c r="D34" s="42">
        <v>0</v>
      </c>
      <c r="E34" s="42">
        <v>0</v>
      </c>
      <c r="F34" s="34">
        <v>0</v>
      </c>
      <c r="G34" s="42">
        <v>0</v>
      </c>
      <c r="H34" s="34">
        <v>0</v>
      </c>
      <c r="I34" s="42">
        <v>0</v>
      </c>
      <c r="J34" s="42">
        <v>0</v>
      </c>
      <c r="K34" s="42">
        <v>0</v>
      </c>
      <c r="L34" s="34">
        <v>0</v>
      </c>
      <c r="M34" s="34">
        <v>0</v>
      </c>
      <c r="N34" s="34">
        <v>0</v>
      </c>
      <c r="O34" s="36">
        <v>0</v>
      </c>
      <c r="P34" s="137">
        <f t="shared" si="0"/>
        <v>0</v>
      </c>
      <c r="Q34" s="223"/>
      <c r="R34" s="214"/>
      <c r="S34" s="223"/>
      <c r="T34" s="144"/>
      <c r="U34" s="256"/>
      <c r="V34" s="256"/>
      <c r="W34" s="302"/>
      <c r="X34" s="298"/>
      <c r="Y34" s="298"/>
    </row>
    <row r="35" spans="1:25" ht="16.5" customHeight="1">
      <c r="A35" s="201"/>
      <c r="B35" s="217" t="s">
        <v>97</v>
      </c>
      <c r="C35" s="110" t="s">
        <v>21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40">
        <v>0</v>
      </c>
      <c r="P35" s="49">
        <f t="shared" si="0"/>
        <v>0</v>
      </c>
      <c r="Q35" s="213">
        <f>P35+P36+P37</f>
        <v>0</v>
      </c>
      <c r="R35" s="214"/>
      <c r="S35" s="213">
        <v>0</v>
      </c>
      <c r="T35" s="145"/>
      <c r="U35" s="236">
        <v>0</v>
      </c>
      <c r="V35" s="236">
        <v>0</v>
      </c>
      <c r="W35" s="300">
        <v>0</v>
      </c>
      <c r="X35" s="297">
        <v>0</v>
      </c>
      <c r="Y35" s="297">
        <v>0</v>
      </c>
    </row>
    <row r="36" spans="1:25" ht="16.5" customHeight="1">
      <c r="A36" s="201"/>
      <c r="B36" s="218"/>
      <c r="C36" s="108" t="s">
        <v>33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2">
        <v>0</v>
      </c>
      <c r="P36" s="33">
        <f t="shared" si="0"/>
        <v>0</v>
      </c>
      <c r="Q36" s="214"/>
      <c r="R36" s="214"/>
      <c r="S36" s="214"/>
      <c r="T36" s="143">
        <v>0</v>
      </c>
      <c r="U36" s="237"/>
      <c r="V36" s="237"/>
      <c r="W36" s="301"/>
      <c r="X36" s="295"/>
      <c r="Y36" s="295"/>
    </row>
    <row r="37" spans="1:25" ht="16.5" customHeight="1">
      <c r="A37" s="201"/>
      <c r="B37" s="221"/>
      <c r="C37" s="111" t="s">
        <v>34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4">
        <v>0</v>
      </c>
      <c r="P37" s="137">
        <f t="shared" si="0"/>
        <v>0</v>
      </c>
      <c r="Q37" s="223"/>
      <c r="R37" s="214"/>
      <c r="S37" s="223"/>
      <c r="T37" s="144"/>
      <c r="U37" s="256"/>
      <c r="V37" s="256"/>
      <c r="W37" s="302"/>
      <c r="X37" s="298"/>
      <c r="Y37" s="298"/>
    </row>
    <row r="38" spans="1:25" ht="16.5" customHeight="1">
      <c r="A38" s="201"/>
      <c r="B38" s="217" t="s">
        <v>98</v>
      </c>
      <c r="C38" s="112" t="s">
        <v>21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9">
        <f t="shared" si="0"/>
        <v>0</v>
      </c>
      <c r="Q38" s="213">
        <f>P38+P39+P40</f>
        <v>8</v>
      </c>
      <c r="R38" s="214"/>
      <c r="S38" s="214">
        <v>19</v>
      </c>
      <c r="T38" s="143"/>
      <c r="U38" s="236">
        <v>4</v>
      </c>
      <c r="V38" s="236">
        <v>29</v>
      </c>
      <c r="W38" s="300">
        <v>72</v>
      </c>
      <c r="X38" s="297">
        <v>2</v>
      </c>
      <c r="Y38" s="297">
        <v>4</v>
      </c>
    </row>
    <row r="39" spans="1:25" ht="16.5" customHeight="1">
      <c r="A39" s="201"/>
      <c r="B39" s="218"/>
      <c r="C39" s="108" t="s">
        <v>33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8</v>
      </c>
      <c r="M39" s="30">
        <v>0</v>
      </c>
      <c r="N39" s="30">
        <v>0</v>
      </c>
      <c r="O39" s="30">
        <v>0</v>
      </c>
      <c r="P39" s="33">
        <f t="shared" si="0"/>
        <v>8</v>
      </c>
      <c r="Q39" s="214"/>
      <c r="R39" s="214"/>
      <c r="S39" s="214"/>
      <c r="T39" s="143">
        <v>14</v>
      </c>
      <c r="U39" s="237"/>
      <c r="V39" s="237"/>
      <c r="W39" s="301"/>
      <c r="X39" s="295"/>
      <c r="Y39" s="295"/>
    </row>
    <row r="40" spans="1:25" ht="16.5" customHeight="1" thickBot="1">
      <c r="A40" s="202"/>
      <c r="B40" s="219"/>
      <c r="C40" s="113" t="s">
        <v>34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89">
        <f t="shared" si="0"/>
        <v>0</v>
      </c>
      <c r="Q40" s="224"/>
      <c r="R40" s="224"/>
      <c r="S40" s="224"/>
      <c r="T40" s="146"/>
      <c r="U40" s="238"/>
      <c r="V40" s="238"/>
      <c r="W40" s="304"/>
      <c r="X40" s="296"/>
      <c r="Y40" s="296"/>
    </row>
    <row r="41" spans="1:25" ht="16.5" customHeight="1">
      <c r="A41" s="206" t="s">
        <v>99</v>
      </c>
      <c r="B41" s="220" t="s">
        <v>44</v>
      </c>
      <c r="C41" s="107" t="s">
        <v>21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46">
        <v>0</v>
      </c>
      <c r="K41" s="46">
        <v>0</v>
      </c>
      <c r="L41" s="26">
        <v>0</v>
      </c>
      <c r="M41" s="27">
        <v>0</v>
      </c>
      <c r="N41" s="27">
        <v>0</v>
      </c>
      <c r="O41" s="27">
        <v>0</v>
      </c>
      <c r="P41" s="49">
        <f t="shared" si="0"/>
        <v>0</v>
      </c>
      <c r="Q41" s="222">
        <f>P41+P42+P43</f>
        <v>8</v>
      </c>
      <c r="R41" s="222">
        <f>SUM(Q41:Q49)</f>
        <v>13</v>
      </c>
      <c r="S41" s="222">
        <v>10</v>
      </c>
      <c r="T41" s="142"/>
      <c r="U41" s="248">
        <v>11</v>
      </c>
      <c r="V41" s="248">
        <v>62</v>
      </c>
      <c r="W41" s="303">
        <v>44</v>
      </c>
      <c r="X41" s="294">
        <v>0</v>
      </c>
      <c r="Y41" s="294">
        <v>0</v>
      </c>
    </row>
    <row r="42" spans="1:25" ht="16.5" customHeight="1">
      <c r="A42" s="201"/>
      <c r="B42" s="218"/>
      <c r="C42" s="108" t="s">
        <v>33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1">
        <v>0</v>
      </c>
      <c r="N42" s="31">
        <v>0</v>
      </c>
      <c r="O42" s="31">
        <v>8</v>
      </c>
      <c r="P42" s="33">
        <f t="shared" si="0"/>
        <v>8</v>
      </c>
      <c r="Q42" s="214"/>
      <c r="R42" s="214"/>
      <c r="S42" s="214"/>
      <c r="T42" s="143">
        <v>12</v>
      </c>
      <c r="U42" s="237"/>
      <c r="V42" s="237"/>
      <c r="W42" s="301"/>
      <c r="X42" s="295"/>
      <c r="Y42" s="295"/>
    </row>
    <row r="43" spans="1:25" ht="16.5" customHeight="1">
      <c r="A43" s="201"/>
      <c r="B43" s="221"/>
      <c r="C43" s="109" t="s">
        <v>34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42">
        <v>0</v>
      </c>
      <c r="M43" s="43">
        <v>0</v>
      </c>
      <c r="N43" s="43">
        <v>0</v>
      </c>
      <c r="O43" s="43">
        <v>0</v>
      </c>
      <c r="P43" s="137">
        <f t="shared" si="0"/>
        <v>0</v>
      </c>
      <c r="Q43" s="223"/>
      <c r="R43" s="214"/>
      <c r="S43" s="223"/>
      <c r="T43" s="144"/>
      <c r="U43" s="256"/>
      <c r="V43" s="256"/>
      <c r="W43" s="302"/>
      <c r="X43" s="298"/>
      <c r="Y43" s="298"/>
    </row>
    <row r="44" spans="1:25" ht="16.5" customHeight="1">
      <c r="A44" s="201"/>
      <c r="B44" s="217" t="s">
        <v>45</v>
      </c>
      <c r="C44" s="110" t="s">
        <v>21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46">
        <v>0</v>
      </c>
      <c r="M44" s="47">
        <v>0</v>
      </c>
      <c r="N44" s="47">
        <v>0</v>
      </c>
      <c r="O44" s="47">
        <v>0</v>
      </c>
      <c r="P44" s="49">
        <f t="shared" si="0"/>
        <v>0</v>
      </c>
      <c r="Q44" s="213">
        <f>P44+P45+P46</f>
        <v>5</v>
      </c>
      <c r="R44" s="214"/>
      <c r="S44" s="213">
        <v>8</v>
      </c>
      <c r="T44" s="145"/>
      <c r="U44" s="236">
        <v>0</v>
      </c>
      <c r="V44" s="236">
        <v>12</v>
      </c>
      <c r="W44" s="300">
        <v>0</v>
      </c>
      <c r="X44" s="297">
        <v>0</v>
      </c>
      <c r="Y44" s="297">
        <v>0</v>
      </c>
    </row>
    <row r="45" spans="1:25" ht="16.5" customHeight="1">
      <c r="A45" s="201"/>
      <c r="B45" s="218"/>
      <c r="C45" s="108" t="s">
        <v>33</v>
      </c>
      <c r="D45" s="30">
        <v>1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1">
        <v>4</v>
      </c>
      <c r="N45" s="31">
        <v>0</v>
      </c>
      <c r="O45" s="31">
        <v>0</v>
      </c>
      <c r="P45" s="33">
        <f t="shared" si="0"/>
        <v>5</v>
      </c>
      <c r="Q45" s="214"/>
      <c r="R45" s="214"/>
      <c r="S45" s="214"/>
      <c r="T45" s="143">
        <v>14</v>
      </c>
      <c r="U45" s="237"/>
      <c r="V45" s="237"/>
      <c r="W45" s="301"/>
      <c r="X45" s="295"/>
      <c r="Y45" s="295"/>
    </row>
    <row r="46" spans="1:25" ht="16.5" customHeight="1">
      <c r="A46" s="201"/>
      <c r="B46" s="221"/>
      <c r="C46" s="111" t="s">
        <v>34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3">
        <v>0</v>
      </c>
      <c r="N46" s="43">
        <v>0</v>
      </c>
      <c r="O46" s="43">
        <v>0</v>
      </c>
      <c r="P46" s="137">
        <f t="shared" si="0"/>
        <v>0</v>
      </c>
      <c r="Q46" s="223"/>
      <c r="R46" s="214"/>
      <c r="S46" s="223"/>
      <c r="T46" s="144"/>
      <c r="U46" s="256"/>
      <c r="V46" s="256"/>
      <c r="W46" s="302"/>
      <c r="X46" s="298"/>
      <c r="Y46" s="298"/>
    </row>
    <row r="47" spans="1:25" ht="16.5" customHeight="1">
      <c r="A47" s="201"/>
      <c r="B47" s="217" t="s">
        <v>46</v>
      </c>
      <c r="C47" s="112" t="s">
        <v>21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7">
        <v>0</v>
      </c>
      <c r="N47" s="47">
        <v>0</v>
      </c>
      <c r="O47" s="47">
        <v>0</v>
      </c>
      <c r="P47" s="49">
        <f t="shared" si="0"/>
        <v>0</v>
      </c>
      <c r="Q47" s="213">
        <f>P47+P48+P49</f>
        <v>0</v>
      </c>
      <c r="R47" s="214"/>
      <c r="S47" s="214">
        <v>0</v>
      </c>
      <c r="T47" s="143"/>
      <c r="U47" s="236">
        <v>0</v>
      </c>
      <c r="V47" s="236">
        <v>0</v>
      </c>
      <c r="W47" s="300">
        <v>0</v>
      </c>
      <c r="X47" s="297">
        <v>0</v>
      </c>
      <c r="Y47" s="297">
        <v>0</v>
      </c>
    </row>
    <row r="48" spans="1:25" ht="16.5" customHeight="1">
      <c r="A48" s="201"/>
      <c r="B48" s="218"/>
      <c r="C48" s="108" t="s">
        <v>33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1">
        <v>0</v>
      </c>
      <c r="N48" s="31">
        <v>0</v>
      </c>
      <c r="O48" s="31">
        <v>0</v>
      </c>
      <c r="P48" s="33">
        <f t="shared" si="0"/>
        <v>0</v>
      </c>
      <c r="Q48" s="214"/>
      <c r="R48" s="214"/>
      <c r="S48" s="214"/>
      <c r="T48" s="143">
        <v>0</v>
      </c>
      <c r="U48" s="237"/>
      <c r="V48" s="237"/>
      <c r="W48" s="301"/>
      <c r="X48" s="295"/>
      <c r="Y48" s="295"/>
    </row>
    <row r="49" spans="1:25" ht="16.5" customHeight="1" thickBot="1">
      <c r="A49" s="202"/>
      <c r="B49" s="219"/>
      <c r="C49" s="113" t="s">
        <v>34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1">
        <v>0</v>
      </c>
      <c r="N49" s="51">
        <v>0</v>
      </c>
      <c r="O49" s="51">
        <v>0</v>
      </c>
      <c r="P49" s="89">
        <f t="shared" si="0"/>
        <v>0</v>
      </c>
      <c r="Q49" s="224"/>
      <c r="R49" s="224"/>
      <c r="S49" s="224"/>
      <c r="T49" s="146"/>
      <c r="U49" s="238"/>
      <c r="V49" s="238"/>
      <c r="W49" s="304"/>
      <c r="X49" s="296"/>
      <c r="Y49" s="296"/>
    </row>
    <row r="50" spans="1:25" ht="16.5" customHeight="1">
      <c r="A50" s="206" t="s">
        <v>47</v>
      </c>
      <c r="B50" s="220" t="s">
        <v>48</v>
      </c>
      <c r="C50" s="107" t="s">
        <v>21</v>
      </c>
      <c r="D50" s="26">
        <v>0</v>
      </c>
      <c r="E50" s="26">
        <v>0</v>
      </c>
      <c r="F50" s="26">
        <v>0</v>
      </c>
      <c r="G50" s="26">
        <v>0</v>
      </c>
      <c r="H50" s="26">
        <v>4</v>
      </c>
      <c r="I50" s="26">
        <v>0</v>
      </c>
      <c r="J50" s="26">
        <v>0</v>
      </c>
      <c r="K50" s="26">
        <v>0</v>
      </c>
      <c r="L50" s="26">
        <v>0</v>
      </c>
      <c r="M50" s="27">
        <v>0</v>
      </c>
      <c r="N50" s="27">
        <v>0</v>
      </c>
      <c r="O50" s="62">
        <v>6</v>
      </c>
      <c r="P50" s="49">
        <f t="shared" si="0"/>
        <v>10</v>
      </c>
      <c r="Q50" s="222">
        <f>P50+P51+P52</f>
        <v>248</v>
      </c>
      <c r="R50" s="222">
        <f>SUM(Q50:Q64)</f>
        <v>622</v>
      </c>
      <c r="S50" s="222">
        <v>173</v>
      </c>
      <c r="T50" s="142"/>
      <c r="U50" s="248">
        <v>138</v>
      </c>
      <c r="V50" s="248">
        <v>40</v>
      </c>
      <c r="W50" s="303">
        <v>181</v>
      </c>
      <c r="X50" s="294">
        <v>118</v>
      </c>
      <c r="Y50" s="294">
        <v>99</v>
      </c>
    </row>
    <row r="51" spans="1:25" ht="16.5" customHeight="1">
      <c r="A51" s="201"/>
      <c r="B51" s="218"/>
      <c r="C51" s="108" t="s">
        <v>33</v>
      </c>
      <c r="D51" s="30">
        <v>29</v>
      </c>
      <c r="E51" s="30">
        <v>34</v>
      </c>
      <c r="F51" s="30">
        <v>28</v>
      </c>
      <c r="G51" s="30">
        <v>0</v>
      </c>
      <c r="H51" s="30">
        <v>20</v>
      </c>
      <c r="I51" s="30">
        <v>1</v>
      </c>
      <c r="J51" s="30">
        <v>20</v>
      </c>
      <c r="K51" s="30">
        <v>38</v>
      </c>
      <c r="L51" s="30">
        <v>8</v>
      </c>
      <c r="M51" s="31">
        <v>39</v>
      </c>
      <c r="N51" s="31">
        <v>8</v>
      </c>
      <c r="O51" s="32">
        <v>0</v>
      </c>
      <c r="P51" s="33">
        <f t="shared" si="0"/>
        <v>225</v>
      </c>
      <c r="Q51" s="214"/>
      <c r="R51" s="214"/>
      <c r="S51" s="214"/>
      <c r="T51" s="143">
        <v>120</v>
      </c>
      <c r="U51" s="237"/>
      <c r="V51" s="237"/>
      <c r="W51" s="301"/>
      <c r="X51" s="295"/>
      <c r="Y51" s="295"/>
    </row>
    <row r="52" spans="1:25" ht="16.5" customHeight="1">
      <c r="A52" s="201"/>
      <c r="B52" s="221"/>
      <c r="C52" s="109" t="s">
        <v>34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42">
        <v>13</v>
      </c>
      <c r="M52" s="43">
        <v>0</v>
      </c>
      <c r="N52" s="43">
        <v>0</v>
      </c>
      <c r="O52" s="36">
        <v>0</v>
      </c>
      <c r="P52" s="137">
        <f t="shared" si="0"/>
        <v>13</v>
      </c>
      <c r="Q52" s="223"/>
      <c r="R52" s="214"/>
      <c r="S52" s="223"/>
      <c r="T52" s="144"/>
      <c r="U52" s="256"/>
      <c r="V52" s="256"/>
      <c r="W52" s="302"/>
      <c r="X52" s="298"/>
      <c r="Y52" s="298"/>
    </row>
    <row r="53" spans="1:25" ht="16.5" customHeight="1">
      <c r="A53" s="201"/>
      <c r="B53" s="217" t="s">
        <v>49</v>
      </c>
      <c r="C53" s="110" t="s">
        <v>21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6</v>
      </c>
      <c r="L53" s="46">
        <v>0</v>
      </c>
      <c r="M53" s="47">
        <v>0</v>
      </c>
      <c r="N53" s="47">
        <v>0</v>
      </c>
      <c r="O53" s="40">
        <v>0</v>
      </c>
      <c r="P53" s="49">
        <f t="shared" si="0"/>
        <v>6</v>
      </c>
      <c r="Q53" s="213">
        <f>P53+P54+P55</f>
        <v>91</v>
      </c>
      <c r="R53" s="214"/>
      <c r="S53" s="214">
        <v>173</v>
      </c>
      <c r="T53" s="145"/>
      <c r="U53" s="236">
        <v>79</v>
      </c>
      <c r="V53" s="236">
        <v>138</v>
      </c>
      <c r="W53" s="300">
        <v>144</v>
      </c>
      <c r="X53" s="297">
        <v>31</v>
      </c>
      <c r="Y53" s="297">
        <v>35</v>
      </c>
    </row>
    <row r="54" spans="1:25" ht="16.5" customHeight="1">
      <c r="A54" s="201"/>
      <c r="B54" s="218"/>
      <c r="C54" s="108" t="s">
        <v>33</v>
      </c>
      <c r="D54" s="30">
        <v>0</v>
      </c>
      <c r="E54" s="30">
        <v>0</v>
      </c>
      <c r="F54" s="30">
        <v>0</v>
      </c>
      <c r="G54" s="30">
        <v>23</v>
      </c>
      <c r="H54" s="30">
        <v>0</v>
      </c>
      <c r="I54" s="30">
        <v>0</v>
      </c>
      <c r="J54" s="30">
        <v>0</v>
      </c>
      <c r="K54" s="30">
        <v>26</v>
      </c>
      <c r="L54" s="30">
        <v>0</v>
      </c>
      <c r="M54" s="31">
        <v>3</v>
      </c>
      <c r="N54" s="31">
        <v>0</v>
      </c>
      <c r="O54" s="32">
        <v>29</v>
      </c>
      <c r="P54" s="33">
        <f t="shared" si="0"/>
        <v>81</v>
      </c>
      <c r="Q54" s="214"/>
      <c r="R54" s="214"/>
      <c r="S54" s="214"/>
      <c r="T54" s="143">
        <v>30</v>
      </c>
      <c r="U54" s="237"/>
      <c r="V54" s="237"/>
      <c r="W54" s="301"/>
      <c r="X54" s="295"/>
      <c r="Y54" s="295"/>
    </row>
    <row r="55" spans="1:25" ht="16.5" customHeight="1">
      <c r="A55" s="201"/>
      <c r="B55" s="221"/>
      <c r="C55" s="111" t="s">
        <v>34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4</v>
      </c>
      <c r="L55" s="42">
        <v>0</v>
      </c>
      <c r="M55" s="43">
        <v>0</v>
      </c>
      <c r="N55" s="43">
        <v>0</v>
      </c>
      <c r="O55" s="43">
        <v>0</v>
      </c>
      <c r="P55" s="137">
        <f t="shared" si="0"/>
        <v>4</v>
      </c>
      <c r="Q55" s="223"/>
      <c r="R55" s="214"/>
      <c r="S55" s="214"/>
      <c r="T55" s="144"/>
      <c r="U55" s="256"/>
      <c r="V55" s="256"/>
      <c r="W55" s="302"/>
      <c r="X55" s="298"/>
      <c r="Y55" s="298"/>
    </row>
    <row r="56" spans="1:25" ht="16.5" customHeight="1">
      <c r="A56" s="201"/>
      <c r="B56" s="217" t="s">
        <v>50</v>
      </c>
      <c r="C56" s="112" t="s">
        <v>21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7">
        <v>0</v>
      </c>
      <c r="N56" s="47">
        <v>0</v>
      </c>
      <c r="O56" s="47">
        <v>0</v>
      </c>
      <c r="P56" s="49">
        <f t="shared" si="0"/>
        <v>0</v>
      </c>
      <c r="Q56" s="213">
        <f>P56+P57+P58</f>
        <v>86</v>
      </c>
      <c r="R56" s="214"/>
      <c r="S56" s="214">
        <v>33</v>
      </c>
      <c r="T56" s="145"/>
      <c r="U56" s="236">
        <v>14</v>
      </c>
      <c r="V56" s="236">
        <v>32</v>
      </c>
      <c r="W56" s="300">
        <v>20</v>
      </c>
      <c r="X56" s="297">
        <v>49</v>
      </c>
      <c r="Y56" s="297">
        <v>15</v>
      </c>
    </row>
    <row r="57" spans="1:25" ht="16.5" customHeight="1">
      <c r="A57" s="201"/>
      <c r="B57" s="218"/>
      <c r="C57" s="108" t="s">
        <v>33</v>
      </c>
      <c r="D57" s="30">
        <v>0</v>
      </c>
      <c r="E57" s="30">
        <v>0</v>
      </c>
      <c r="F57" s="30">
        <v>6</v>
      </c>
      <c r="G57" s="30">
        <v>0</v>
      </c>
      <c r="H57" s="30">
        <v>0</v>
      </c>
      <c r="I57" s="30">
        <v>0</v>
      </c>
      <c r="J57" s="30">
        <v>39</v>
      </c>
      <c r="K57" s="30">
        <v>8</v>
      </c>
      <c r="L57" s="30">
        <v>0</v>
      </c>
      <c r="M57" s="31">
        <v>0</v>
      </c>
      <c r="N57" s="31">
        <v>26</v>
      </c>
      <c r="O57" s="31">
        <v>7</v>
      </c>
      <c r="P57" s="33">
        <f t="shared" si="0"/>
        <v>86</v>
      </c>
      <c r="Q57" s="214"/>
      <c r="R57" s="214"/>
      <c r="S57" s="214"/>
      <c r="T57" s="143">
        <v>22</v>
      </c>
      <c r="U57" s="237"/>
      <c r="V57" s="237"/>
      <c r="W57" s="301"/>
      <c r="X57" s="295"/>
      <c r="Y57" s="295"/>
    </row>
    <row r="58" spans="1:25" ht="16.5" customHeight="1">
      <c r="A58" s="201"/>
      <c r="B58" s="221"/>
      <c r="C58" s="109" t="s">
        <v>34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42">
        <v>0</v>
      </c>
      <c r="M58" s="43">
        <v>0</v>
      </c>
      <c r="N58" s="43">
        <v>0</v>
      </c>
      <c r="O58" s="43">
        <v>0</v>
      </c>
      <c r="P58" s="37">
        <f t="shared" si="0"/>
        <v>0</v>
      </c>
      <c r="Q58" s="214"/>
      <c r="R58" s="214"/>
      <c r="S58" s="214"/>
      <c r="T58" s="144"/>
      <c r="U58" s="256"/>
      <c r="V58" s="256"/>
      <c r="W58" s="302"/>
      <c r="X58" s="298"/>
      <c r="Y58" s="298"/>
    </row>
    <row r="59" spans="1:25" ht="16.5" customHeight="1">
      <c r="A59" s="201"/>
      <c r="B59" s="217" t="s">
        <v>51</v>
      </c>
      <c r="C59" s="110" t="s">
        <v>21</v>
      </c>
      <c r="D59" s="38">
        <v>0</v>
      </c>
      <c r="E59" s="38">
        <v>0</v>
      </c>
      <c r="F59" s="38">
        <v>0</v>
      </c>
      <c r="G59" s="85">
        <v>0</v>
      </c>
      <c r="H59" s="38">
        <v>0</v>
      </c>
      <c r="I59" s="38">
        <v>0</v>
      </c>
      <c r="J59" s="38">
        <v>0</v>
      </c>
      <c r="K59" s="38">
        <v>0</v>
      </c>
      <c r="L59" s="46">
        <v>0</v>
      </c>
      <c r="M59" s="47">
        <v>0</v>
      </c>
      <c r="N59" s="47">
        <v>0</v>
      </c>
      <c r="O59" s="47">
        <v>0</v>
      </c>
      <c r="P59" s="41">
        <f t="shared" si="0"/>
        <v>0</v>
      </c>
      <c r="Q59" s="213">
        <f>P59+P60+P61</f>
        <v>197</v>
      </c>
      <c r="R59" s="214"/>
      <c r="S59" s="214">
        <v>90</v>
      </c>
      <c r="T59" s="145"/>
      <c r="U59" s="236">
        <v>4</v>
      </c>
      <c r="V59" s="236">
        <v>20</v>
      </c>
      <c r="W59" s="300">
        <v>89</v>
      </c>
      <c r="X59" s="297">
        <v>6</v>
      </c>
      <c r="Y59" s="297">
        <v>0</v>
      </c>
    </row>
    <row r="60" spans="1:25" ht="16.5" customHeight="1">
      <c r="A60" s="201"/>
      <c r="B60" s="218"/>
      <c r="C60" s="108" t="s">
        <v>33</v>
      </c>
      <c r="D60" s="30">
        <v>0</v>
      </c>
      <c r="E60" s="30">
        <v>0</v>
      </c>
      <c r="F60" s="30">
        <v>0</v>
      </c>
      <c r="G60" s="29">
        <v>33</v>
      </c>
      <c r="H60" s="30">
        <v>111</v>
      </c>
      <c r="I60" s="30">
        <v>0</v>
      </c>
      <c r="J60" s="30">
        <v>14</v>
      </c>
      <c r="K60" s="30">
        <v>0</v>
      </c>
      <c r="L60" s="30">
        <v>0</v>
      </c>
      <c r="M60" s="31">
        <v>0</v>
      </c>
      <c r="N60" s="31">
        <v>0</v>
      </c>
      <c r="O60" s="31">
        <v>39</v>
      </c>
      <c r="P60" s="33">
        <f t="shared" si="0"/>
        <v>197</v>
      </c>
      <c r="Q60" s="214"/>
      <c r="R60" s="214"/>
      <c r="S60" s="214"/>
      <c r="T60" s="143">
        <v>46</v>
      </c>
      <c r="U60" s="237"/>
      <c r="V60" s="237"/>
      <c r="W60" s="301"/>
      <c r="X60" s="295"/>
      <c r="Y60" s="295"/>
    </row>
    <row r="61" spans="1:25" ht="16.5" customHeight="1">
      <c r="A61" s="201"/>
      <c r="B61" s="221"/>
      <c r="C61" s="111" t="s">
        <v>34</v>
      </c>
      <c r="D61" s="42">
        <v>0</v>
      </c>
      <c r="E61" s="42">
        <v>0</v>
      </c>
      <c r="F61" s="42">
        <v>0</v>
      </c>
      <c r="G61" s="86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3">
        <v>0</v>
      </c>
      <c r="N61" s="43">
        <v>0</v>
      </c>
      <c r="O61" s="43">
        <v>0</v>
      </c>
      <c r="P61" s="137">
        <f t="shared" si="0"/>
        <v>0</v>
      </c>
      <c r="Q61" s="223"/>
      <c r="R61" s="214"/>
      <c r="S61" s="214"/>
      <c r="T61" s="144"/>
      <c r="U61" s="256"/>
      <c r="V61" s="256"/>
      <c r="W61" s="302"/>
      <c r="X61" s="298"/>
      <c r="Y61" s="298"/>
    </row>
    <row r="62" spans="1:25" ht="16.5" customHeight="1">
      <c r="A62" s="201"/>
      <c r="B62" s="217" t="s">
        <v>52</v>
      </c>
      <c r="C62" s="112" t="s">
        <v>21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7">
        <v>0</v>
      </c>
      <c r="N62" s="47">
        <v>0</v>
      </c>
      <c r="O62" s="47">
        <v>0</v>
      </c>
      <c r="P62" s="49">
        <f t="shared" si="0"/>
        <v>0</v>
      </c>
      <c r="Q62" s="213">
        <f>P62+P63+P64</f>
        <v>0</v>
      </c>
      <c r="R62" s="214"/>
      <c r="S62" s="214">
        <v>0</v>
      </c>
      <c r="T62" s="143"/>
      <c r="U62" s="236">
        <v>12</v>
      </c>
      <c r="V62" s="236">
        <v>0</v>
      </c>
      <c r="W62" s="300">
        <v>0</v>
      </c>
      <c r="X62" s="297">
        <v>0</v>
      </c>
      <c r="Y62" s="297">
        <v>0</v>
      </c>
    </row>
    <row r="63" spans="1:25" ht="16.5" customHeight="1">
      <c r="A63" s="201"/>
      <c r="B63" s="218"/>
      <c r="C63" s="108" t="s">
        <v>33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1">
        <v>0</v>
      </c>
      <c r="N63" s="31">
        <v>0</v>
      </c>
      <c r="O63" s="31">
        <v>0</v>
      </c>
      <c r="P63" s="33">
        <f t="shared" si="0"/>
        <v>0</v>
      </c>
      <c r="Q63" s="214"/>
      <c r="R63" s="214"/>
      <c r="S63" s="214"/>
      <c r="T63" s="143">
        <v>0</v>
      </c>
      <c r="U63" s="237"/>
      <c r="V63" s="237"/>
      <c r="W63" s="301"/>
      <c r="X63" s="295"/>
      <c r="Y63" s="295"/>
    </row>
    <row r="64" spans="1:25" ht="16.5" customHeight="1" thickBot="1">
      <c r="A64" s="202"/>
      <c r="B64" s="219"/>
      <c r="C64" s="113" t="s">
        <v>34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1">
        <v>0</v>
      </c>
      <c r="N64" s="51">
        <v>0</v>
      </c>
      <c r="O64" s="51">
        <v>0</v>
      </c>
      <c r="P64" s="138">
        <f t="shared" si="0"/>
        <v>0</v>
      </c>
      <c r="Q64" s="214"/>
      <c r="R64" s="224"/>
      <c r="S64" s="224"/>
      <c r="T64" s="146"/>
      <c r="U64" s="238"/>
      <c r="V64" s="238"/>
      <c r="W64" s="304"/>
      <c r="X64" s="296"/>
      <c r="Y64" s="296"/>
    </row>
    <row r="65" spans="1:25" ht="16.5" customHeight="1">
      <c r="A65" s="206" t="s">
        <v>53</v>
      </c>
      <c r="B65" s="220" t="s">
        <v>54</v>
      </c>
      <c r="C65" s="107" t="s">
        <v>21</v>
      </c>
      <c r="D65" s="30">
        <v>0</v>
      </c>
      <c r="E65" s="30">
        <v>0</v>
      </c>
      <c r="F65" s="30">
        <v>0</v>
      </c>
      <c r="G65" s="30">
        <v>4</v>
      </c>
      <c r="H65" s="26">
        <v>0</v>
      </c>
      <c r="I65" s="30">
        <v>3</v>
      </c>
      <c r="J65" s="30">
        <v>0</v>
      </c>
      <c r="K65" s="30">
        <v>5</v>
      </c>
      <c r="L65" s="26">
        <v>0</v>
      </c>
      <c r="M65" s="27">
        <v>0</v>
      </c>
      <c r="N65" s="27">
        <v>0</v>
      </c>
      <c r="O65" s="62">
        <v>0</v>
      </c>
      <c r="P65" s="28">
        <f t="shared" si="0"/>
        <v>12</v>
      </c>
      <c r="Q65" s="222">
        <f>P65+P66+P67</f>
        <v>131</v>
      </c>
      <c r="R65" s="222">
        <f>SUM(Q65:Q76)</f>
        <v>493</v>
      </c>
      <c r="S65" s="222">
        <v>367</v>
      </c>
      <c r="T65" s="142"/>
      <c r="U65" s="248">
        <v>196</v>
      </c>
      <c r="V65" s="248">
        <v>173</v>
      </c>
      <c r="W65" s="303">
        <v>277</v>
      </c>
      <c r="X65" s="294">
        <v>396</v>
      </c>
      <c r="Y65" s="294">
        <v>435</v>
      </c>
    </row>
    <row r="66" spans="1:25" ht="16.5" customHeight="1">
      <c r="A66" s="201"/>
      <c r="B66" s="218"/>
      <c r="C66" s="108" t="s">
        <v>33</v>
      </c>
      <c r="D66" s="30">
        <v>4</v>
      </c>
      <c r="E66" s="30">
        <v>0</v>
      </c>
      <c r="F66" s="30">
        <v>0</v>
      </c>
      <c r="G66" s="30">
        <v>4</v>
      </c>
      <c r="H66" s="30">
        <v>15</v>
      </c>
      <c r="I66" s="30">
        <v>13</v>
      </c>
      <c r="J66" s="128">
        <v>13</v>
      </c>
      <c r="K66" s="31">
        <v>0</v>
      </c>
      <c r="L66" s="30">
        <v>2</v>
      </c>
      <c r="M66" s="31">
        <v>26</v>
      </c>
      <c r="N66" s="31">
        <v>18</v>
      </c>
      <c r="O66" s="32">
        <v>24</v>
      </c>
      <c r="P66" s="33">
        <f t="shared" si="0"/>
        <v>119</v>
      </c>
      <c r="Q66" s="214"/>
      <c r="R66" s="214"/>
      <c r="S66" s="214"/>
      <c r="T66" s="143">
        <v>250</v>
      </c>
      <c r="U66" s="237"/>
      <c r="V66" s="237"/>
      <c r="W66" s="301"/>
      <c r="X66" s="295"/>
      <c r="Y66" s="295"/>
    </row>
    <row r="67" spans="1:25" ht="16.5" customHeight="1">
      <c r="A67" s="201"/>
      <c r="B67" s="221"/>
      <c r="C67" s="109" t="s">
        <v>34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42">
        <v>0</v>
      </c>
      <c r="M67" s="43">
        <v>0</v>
      </c>
      <c r="N67" s="43">
        <v>0</v>
      </c>
      <c r="O67" s="36">
        <v>0</v>
      </c>
      <c r="P67" s="45">
        <f t="shared" si="0"/>
        <v>0</v>
      </c>
      <c r="Q67" s="223"/>
      <c r="R67" s="214"/>
      <c r="S67" s="214"/>
      <c r="T67" s="144"/>
      <c r="U67" s="256"/>
      <c r="V67" s="256"/>
      <c r="W67" s="302"/>
      <c r="X67" s="298"/>
      <c r="Y67" s="298"/>
    </row>
    <row r="68" spans="1:25" ht="16.5" customHeight="1">
      <c r="A68" s="201"/>
      <c r="B68" s="217" t="s">
        <v>55</v>
      </c>
      <c r="C68" s="110" t="s">
        <v>21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2</v>
      </c>
      <c r="J68" s="38">
        <v>0</v>
      </c>
      <c r="K68" s="38">
        <v>0</v>
      </c>
      <c r="L68" s="46">
        <v>0</v>
      </c>
      <c r="M68" s="47">
        <v>0</v>
      </c>
      <c r="N68" s="47">
        <v>0</v>
      </c>
      <c r="O68" s="40">
        <v>0</v>
      </c>
      <c r="P68" s="41">
        <f t="shared" si="0"/>
        <v>2</v>
      </c>
      <c r="Q68" s="213">
        <f>P68+P69+P70</f>
        <v>181</v>
      </c>
      <c r="R68" s="214"/>
      <c r="S68" s="214">
        <v>316</v>
      </c>
      <c r="T68" s="145"/>
      <c r="U68" s="236">
        <v>154</v>
      </c>
      <c r="V68" s="236">
        <v>95</v>
      </c>
      <c r="W68" s="300">
        <v>149</v>
      </c>
      <c r="X68" s="297">
        <v>210</v>
      </c>
      <c r="Y68" s="297">
        <v>212</v>
      </c>
    </row>
    <row r="69" spans="1:25" ht="16.5" customHeight="1">
      <c r="A69" s="201"/>
      <c r="B69" s="218"/>
      <c r="C69" s="108" t="s">
        <v>33</v>
      </c>
      <c r="D69" s="30">
        <v>0</v>
      </c>
      <c r="E69" s="30">
        <v>24</v>
      </c>
      <c r="F69" s="30">
        <v>20</v>
      </c>
      <c r="G69" s="29">
        <v>0</v>
      </c>
      <c r="H69" s="30">
        <v>41</v>
      </c>
      <c r="I69" s="30">
        <v>26</v>
      </c>
      <c r="J69" s="30">
        <v>0</v>
      </c>
      <c r="K69" s="30">
        <v>0</v>
      </c>
      <c r="L69" s="30">
        <v>6</v>
      </c>
      <c r="M69" s="31">
        <v>17</v>
      </c>
      <c r="N69" s="31">
        <v>0</v>
      </c>
      <c r="O69" s="32">
        <v>45</v>
      </c>
      <c r="P69" s="33">
        <f t="shared" si="0"/>
        <v>179</v>
      </c>
      <c r="Q69" s="214"/>
      <c r="R69" s="214"/>
      <c r="S69" s="214"/>
      <c r="T69" s="143">
        <v>159</v>
      </c>
      <c r="U69" s="237"/>
      <c r="V69" s="237"/>
      <c r="W69" s="301"/>
      <c r="X69" s="295"/>
      <c r="Y69" s="295"/>
    </row>
    <row r="70" spans="1:25" ht="16.5" customHeight="1">
      <c r="A70" s="201"/>
      <c r="B70" s="221"/>
      <c r="C70" s="111" t="s">
        <v>34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3">
        <v>0</v>
      </c>
      <c r="N70" s="43">
        <v>0</v>
      </c>
      <c r="O70" s="44">
        <v>0</v>
      </c>
      <c r="P70" s="137">
        <f t="shared" si="0"/>
        <v>0</v>
      </c>
      <c r="Q70" s="223"/>
      <c r="R70" s="214"/>
      <c r="S70" s="214"/>
      <c r="T70" s="144"/>
      <c r="U70" s="256"/>
      <c r="V70" s="256"/>
      <c r="W70" s="302"/>
      <c r="X70" s="298"/>
      <c r="Y70" s="298"/>
    </row>
    <row r="71" spans="1:25" ht="16.5" customHeight="1">
      <c r="A71" s="201"/>
      <c r="B71" s="217" t="s">
        <v>56</v>
      </c>
      <c r="C71" s="110" t="s">
        <v>21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46">
        <v>0</v>
      </c>
      <c r="M71" s="47">
        <v>0</v>
      </c>
      <c r="N71" s="47">
        <v>0</v>
      </c>
      <c r="O71" s="40">
        <v>0</v>
      </c>
      <c r="P71" s="49">
        <f t="shared" si="0"/>
        <v>0</v>
      </c>
      <c r="Q71" s="213">
        <f>P71+P72+P73</f>
        <v>181</v>
      </c>
      <c r="R71" s="214"/>
      <c r="S71" s="214">
        <v>179</v>
      </c>
      <c r="T71" s="145"/>
      <c r="U71" s="236">
        <v>121</v>
      </c>
      <c r="V71" s="236">
        <v>28</v>
      </c>
      <c r="W71" s="300">
        <v>207</v>
      </c>
      <c r="X71" s="297">
        <v>46</v>
      </c>
      <c r="Y71" s="297">
        <v>1</v>
      </c>
    </row>
    <row r="72" spans="1:25" ht="16.5" customHeight="1">
      <c r="A72" s="201"/>
      <c r="B72" s="218"/>
      <c r="C72" s="108" t="s">
        <v>33</v>
      </c>
      <c r="D72" s="30">
        <v>18</v>
      </c>
      <c r="E72" s="30">
        <v>0</v>
      </c>
      <c r="F72" s="30">
        <v>14</v>
      </c>
      <c r="G72" s="30">
        <v>0</v>
      </c>
      <c r="H72" s="30">
        <v>29</v>
      </c>
      <c r="I72" s="30">
        <v>0</v>
      </c>
      <c r="J72" s="128">
        <v>61</v>
      </c>
      <c r="K72" s="30">
        <v>0</v>
      </c>
      <c r="L72" s="30">
        <v>0</v>
      </c>
      <c r="M72" s="31">
        <v>43</v>
      </c>
      <c r="N72" s="31">
        <v>14</v>
      </c>
      <c r="O72" s="32">
        <v>2</v>
      </c>
      <c r="P72" s="33">
        <f aca="true" t="shared" si="1" ref="P72:P116">SUM(D72:O72)</f>
        <v>181</v>
      </c>
      <c r="Q72" s="214"/>
      <c r="R72" s="214"/>
      <c r="S72" s="214"/>
      <c r="T72" s="143">
        <v>123</v>
      </c>
      <c r="U72" s="237"/>
      <c r="V72" s="237"/>
      <c r="W72" s="301"/>
      <c r="X72" s="295"/>
      <c r="Y72" s="295"/>
    </row>
    <row r="73" spans="1:25" ht="16.5" customHeight="1">
      <c r="A73" s="201"/>
      <c r="B73" s="221"/>
      <c r="C73" s="111" t="s">
        <v>34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3">
        <v>0</v>
      </c>
      <c r="N73" s="43">
        <v>0</v>
      </c>
      <c r="O73" s="44">
        <v>0</v>
      </c>
      <c r="P73" s="137">
        <f t="shared" si="1"/>
        <v>0</v>
      </c>
      <c r="Q73" s="223"/>
      <c r="R73" s="214"/>
      <c r="S73" s="214"/>
      <c r="T73" s="144"/>
      <c r="U73" s="256"/>
      <c r="V73" s="256"/>
      <c r="W73" s="302"/>
      <c r="X73" s="298"/>
      <c r="Y73" s="298"/>
    </row>
    <row r="74" spans="1:25" ht="16.5" customHeight="1">
      <c r="A74" s="201"/>
      <c r="B74" s="217" t="s">
        <v>57</v>
      </c>
      <c r="C74" s="112" t="s">
        <v>21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7">
        <v>0</v>
      </c>
      <c r="N74" s="47">
        <v>0</v>
      </c>
      <c r="O74" s="40">
        <v>0</v>
      </c>
      <c r="P74" s="49">
        <f t="shared" si="1"/>
        <v>0</v>
      </c>
      <c r="Q74" s="213">
        <f>P74+P75+P76</f>
        <v>0</v>
      </c>
      <c r="R74" s="214"/>
      <c r="S74" s="214">
        <v>0</v>
      </c>
      <c r="T74" s="143"/>
      <c r="U74" s="236">
        <v>0</v>
      </c>
      <c r="V74" s="236">
        <v>0</v>
      </c>
      <c r="W74" s="300">
        <v>0</v>
      </c>
      <c r="X74" s="297">
        <v>0</v>
      </c>
      <c r="Y74" s="297">
        <v>0</v>
      </c>
    </row>
    <row r="75" spans="1:25" ht="16.5" customHeight="1">
      <c r="A75" s="201"/>
      <c r="B75" s="218"/>
      <c r="C75" s="108" t="s">
        <v>33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1">
        <v>0</v>
      </c>
      <c r="N75" s="31">
        <v>0</v>
      </c>
      <c r="O75" s="32">
        <v>0</v>
      </c>
      <c r="P75" s="33">
        <f t="shared" si="1"/>
        <v>0</v>
      </c>
      <c r="Q75" s="214"/>
      <c r="R75" s="214"/>
      <c r="S75" s="214"/>
      <c r="T75" s="143">
        <v>0</v>
      </c>
      <c r="U75" s="237"/>
      <c r="V75" s="237"/>
      <c r="W75" s="301"/>
      <c r="X75" s="295"/>
      <c r="Y75" s="295"/>
    </row>
    <row r="76" spans="1:25" ht="16.5" customHeight="1" thickBot="1">
      <c r="A76" s="202"/>
      <c r="B76" s="219"/>
      <c r="C76" s="113" t="s">
        <v>34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1">
        <v>0</v>
      </c>
      <c r="N76" s="51">
        <v>0</v>
      </c>
      <c r="O76" s="44">
        <v>0</v>
      </c>
      <c r="P76" s="37">
        <f t="shared" si="1"/>
        <v>0</v>
      </c>
      <c r="Q76" s="214"/>
      <c r="R76" s="224"/>
      <c r="S76" s="224"/>
      <c r="T76" s="146"/>
      <c r="U76" s="238"/>
      <c r="V76" s="238"/>
      <c r="W76" s="304"/>
      <c r="X76" s="296"/>
      <c r="Y76" s="296"/>
    </row>
    <row r="77" spans="1:25" ht="16.5" customHeight="1">
      <c r="A77" s="252" t="s">
        <v>58</v>
      </c>
      <c r="B77" s="220" t="s">
        <v>59</v>
      </c>
      <c r="C77" s="107" t="s">
        <v>21</v>
      </c>
      <c r="D77" s="26">
        <v>0</v>
      </c>
      <c r="E77" s="46">
        <v>10</v>
      </c>
      <c r="F77" s="46">
        <v>2</v>
      </c>
      <c r="G77" s="26">
        <v>18</v>
      </c>
      <c r="H77" s="26">
        <v>0</v>
      </c>
      <c r="I77" s="46">
        <v>3</v>
      </c>
      <c r="J77" s="46">
        <v>11</v>
      </c>
      <c r="K77" s="30">
        <v>0</v>
      </c>
      <c r="L77" s="46">
        <v>0</v>
      </c>
      <c r="M77" s="46">
        <v>0</v>
      </c>
      <c r="N77" s="46">
        <v>0</v>
      </c>
      <c r="O77" s="62">
        <v>4</v>
      </c>
      <c r="P77" s="28">
        <f t="shared" si="1"/>
        <v>48</v>
      </c>
      <c r="Q77" s="222">
        <f>P77+P78+P79</f>
        <v>414</v>
      </c>
      <c r="R77" s="289">
        <f>SUM(Q77:Q79)</f>
        <v>414</v>
      </c>
      <c r="S77" s="222">
        <v>515</v>
      </c>
      <c r="T77" s="142"/>
      <c r="U77" s="248">
        <v>279</v>
      </c>
      <c r="V77" s="248">
        <v>465</v>
      </c>
      <c r="W77" s="303">
        <v>524</v>
      </c>
      <c r="X77" s="294">
        <v>807</v>
      </c>
      <c r="Y77" s="294">
        <v>590</v>
      </c>
    </row>
    <row r="78" spans="1:25" ht="16.5" customHeight="1">
      <c r="A78" s="253"/>
      <c r="B78" s="218"/>
      <c r="C78" s="108" t="s">
        <v>33</v>
      </c>
      <c r="D78" s="30">
        <v>45</v>
      </c>
      <c r="E78" s="30">
        <v>27</v>
      </c>
      <c r="F78" s="30">
        <v>31</v>
      </c>
      <c r="G78" s="30">
        <v>36</v>
      </c>
      <c r="H78" s="30">
        <v>0</v>
      </c>
      <c r="I78" s="30">
        <v>59</v>
      </c>
      <c r="J78" s="128">
        <v>9</v>
      </c>
      <c r="K78" s="31">
        <v>8</v>
      </c>
      <c r="L78" s="30">
        <v>37</v>
      </c>
      <c r="M78" s="31">
        <v>55</v>
      </c>
      <c r="N78" s="31">
        <v>32</v>
      </c>
      <c r="O78" s="32">
        <v>27</v>
      </c>
      <c r="P78" s="33">
        <f t="shared" si="1"/>
        <v>366</v>
      </c>
      <c r="Q78" s="214"/>
      <c r="R78" s="290"/>
      <c r="S78" s="214"/>
      <c r="T78" s="143">
        <v>307</v>
      </c>
      <c r="U78" s="237"/>
      <c r="V78" s="237"/>
      <c r="W78" s="301"/>
      <c r="X78" s="295"/>
      <c r="Y78" s="295"/>
    </row>
    <row r="79" spans="1:25" ht="16.5" customHeight="1" thickBot="1">
      <c r="A79" s="254"/>
      <c r="B79" s="219"/>
      <c r="C79" s="113" t="s">
        <v>34</v>
      </c>
      <c r="D79" s="50">
        <v>0</v>
      </c>
      <c r="E79" s="50">
        <v>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2">
        <v>0</v>
      </c>
      <c r="P79" s="53">
        <f t="shared" si="1"/>
        <v>0</v>
      </c>
      <c r="Q79" s="224"/>
      <c r="R79" s="291"/>
      <c r="S79" s="224"/>
      <c r="T79" s="146"/>
      <c r="U79" s="238"/>
      <c r="V79" s="238"/>
      <c r="W79" s="304"/>
      <c r="X79" s="296"/>
      <c r="Y79" s="296"/>
    </row>
    <row r="80" spans="1:25" ht="16.5" customHeight="1">
      <c r="A80" s="206" t="s">
        <v>60</v>
      </c>
      <c r="B80" s="220" t="s">
        <v>61</v>
      </c>
      <c r="C80" s="107" t="s">
        <v>21</v>
      </c>
      <c r="D80" s="46">
        <v>0</v>
      </c>
      <c r="E80" s="46">
        <v>0</v>
      </c>
      <c r="F80" s="26">
        <v>0</v>
      </c>
      <c r="G80" s="46">
        <v>6</v>
      </c>
      <c r="H80" s="46">
        <v>0</v>
      </c>
      <c r="I80" s="46">
        <v>0</v>
      </c>
      <c r="J80" s="30">
        <v>18</v>
      </c>
      <c r="K80" s="30">
        <v>0</v>
      </c>
      <c r="L80" s="46">
        <v>0</v>
      </c>
      <c r="M80" s="46">
        <v>24</v>
      </c>
      <c r="N80" s="46">
        <v>0</v>
      </c>
      <c r="O80" s="62">
        <v>0</v>
      </c>
      <c r="P80" s="49">
        <f t="shared" si="1"/>
        <v>48</v>
      </c>
      <c r="Q80" s="214">
        <f>P80+P81+P82</f>
        <v>396</v>
      </c>
      <c r="R80" s="222">
        <f>SUM(Q80:Q97)</f>
        <v>718</v>
      </c>
      <c r="S80" s="222">
        <v>198</v>
      </c>
      <c r="T80" s="142"/>
      <c r="U80" s="248">
        <v>241</v>
      </c>
      <c r="V80" s="248">
        <v>51</v>
      </c>
      <c r="W80" s="303">
        <v>241</v>
      </c>
      <c r="X80" s="294">
        <v>217</v>
      </c>
      <c r="Y80" s="294">
        <v>196</v>
      </c>
    </row>
    <row r="81" spans="1:25" ht="16.5" customHeight="1">
      <c r="A81" s="201"/>
      <c r="B81" s="218"/>
      <c r="C81" s="108" t="s">
        <v>33</v>
      </c>
      <c r="D81" s="30">
        <v>10</v>
      </c>
      <c r="E81" s="30">
        <v>23</v>
      </c>
      <c r="F81" s="30">
        <v>31</v>
      </c>
      <c r="G81" s="30">
        <v>5</v>
      </c>
      <c r="H81" s="30">
        <v>19</v>
      </c>
      <c r="I81" s="30">
        <v>0</v>
      </c>
      <c r="J81" s="128">
        <v>16</v>
      </c>
      <c r="K81" s="30">
        <v>12</v>
      </c>
      <c r="L81" s="30">
        <v>25</v>
      </c>
      <c r="M81" s="30">
        <v>46</v>
      </c>
      <c r="N81" s="30">
        <v>112</v>
      </c>
      <c r="O81" s="32">
        <v>49</v>
      </c>
      <c r="P81" s="33">
        <f t="shared" si="1"/>
        <v>348</v>
      </c>
      <c r="Q81" s="214"/>
      <c r="R81" s="214"/>
      <c r="S81" s="214"/>
      <c r="T81" s="143">
        <v>236</v>
      </c>
      <c r="U81" s="237"/>
      <c r="V81" s="237"/>
      <c r="W81" s="301"/>
      <c r="X81" s="295"/>
      <c r="Y81" s="295"/>
    </row>
    <row r="82" spans="1:25" ht="16.5" customHeight="1">
      <c r="A82" s="201"/>
      <c r="B82" s="221"/>
      <c r="C82" s="109" t="s">
        <v>34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4">
        <v>0</v>
      </c>
      <c r="P82" s="137">
        <f t="shared" si="1"/>
        <v>0</v>
      </c>
      <c r="Q82" s="223"/>
      <c r="R82" s="214"/>
      <c r="S82" s="214"/>
      <c r="T82" s="144"/>
      <c r="U82" s="256"/>
      <c r="V82" s="256"/>
      <c r="W82" s="302"/>
      <c r="X82" s="298"/>
      <c r="Y82" s="298"/>
    </row>
    <row r="83" spans="1:25" ht="16.5" customHeight="1">
      <c r="A83" s="201"/>
      <c r="B83" s="217" t="s">
        <v>62</v>
      </c>
      <c r="C83" s="110" t="s">
        <v>21</v>
      </c>
      <c r="D83" s="46">
        <v>2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0">
        <v>0</v>
      </c>
      <c r="P83" s="49">
        <f t="shared" si="1"/>
        <v>2</v>
      </c>
      <c r="Q83" s="213">
        <f>P83+P84+P85</f>
        <v>34</v>
      </c>
      <c r="R83" s="214"/>
      <c r="S83" s="214">
        <v>18</v>
      </c>
      <c r="T83" s="145"/>
      <c r="U83" s="236">
        <v>12</v>
      </c>
      <c r="V83" s="236">
        <v>15</v>
      </c>
      <c r="W83" s="300">
        <v>16</v>
      </c>
      <c r="X83" s="297">
        <v>19</v>
      </c>
      <c r="Y83" s="297">
        <v>0</v>
      </c>
    </row>
    <row r="84" spans="1:25" ht="16.5" customHeight="1">
      <c r="A84" s="201"/>
      <c r="B84" s="218"/>
      <c r="C84" s="108" t="s">
        <v>33</v>
      </c>
      <c r="D84" s="30">
        <v>5</v>
      </c>
      <c r="E84" s="30">
        <v>0</v>
      </c>
      <c r="F84" s="30">
        <v>0</v>
      </c>
      <c r="G84" s="30">
        <v>27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2">
        <v>0</v>
      </c>
      <c r="P84" s="33">
        <f t="shared" si="1"/>
        <v>32</v>
      </c>
      <c r="Q84" s="214"/>
      <c r="R84" s="214"/>
      <c r="S84" s="214"/>
      <c r="T84" s="143">
        <v>68</v>
      </c>
      <c r="U84" s="237"/>
      <c r="V84" s="237"/>
      <c r="W84" s="301"/>
      <c r="X84" s="295"/>
      <c r="Y84" s="295"/>
    </row>
    <row r="85" spans="1:25" ht="16.5" customHeight="1">
      <c r="A85" s="201"/>
      <c r="B85" s="221"/>
      <c r="C85" s="111" t="s">
        <v>34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4">
        <v>0</v>
      </c>
      <c r="P85" s="137">
        <f t="shared" si="1"/>
        <v>0</v>
      </c>
      <c r="Q85" s="223"/>
      <c r="R85" s="214"/>
      <c r="S85" s="214"/>
      <c r="T85" s="144"/>
      <c r="U85" s="256"/>
      <c r="V85" s="256"/>
      <c r="W85" s="302"/>
      <c r="X85" s="298"/>
      <c r="Y85" s="298"/>
    </row>
    <row r="86" spans="1:25" ht="16.5" customHeight="1">
      <c r="A86" s="201"/>
      <c r="B86" s="217" t="s">
        <v>63</v>
      </c>
      <c r="C86" s="110" t="s">
        <v>21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0">
        <v>0</v>
      </c>
      <c r="P86" s="49">
        <f t="shared" si="1"/>
        <v>0</v>
      </c>
      <c r="Q86" s="214">
        <f>P86+P87+P88</f>
        <v>146</v>
      </c>
      <c r="R86" s="214"/>
      <c r="S86" s="214">
        <v>146</v>
      </c>
      <c r="T86" s="145"/>
      <c r="U86" s="236">
        <v>78</v>
      </c>
      <c r="V86" s="236">
        <v>26</v>
      </c>
      <c r="W86" s="300">
        <v>45</v>
      </c>
      <c r="X86" s="297">
        <v>64</v>
      </c>
      <c r="Y86" s="297">
        <v>52</v>
      </c>
    </row>
    <row r="87" spans="1:25" ht="16.5" customHeight="1">
      <c r="A87" s="201"/>
      <c r="B87" s="218"/>
      <c r="C87" s="108" t="s">
        <v>33</v>
      </c>
      <c r="D87" s="30">
        <v>0</v>
      </c>
      <c r="E87" s="30">
        <v>6</v>
      </c>
      <c r="F87" s="30">
        <v>0</v>
      </c>
      <c r="G87" s="30">
        <v>35</v>
      </c>
      <c r="H87" s="30">
        <v>22</v>
      </c>
      <c r="I87" s="30">
        <v>20</v>
      </c>
      <c r="J87" s="128">
        <v>16</v>
      </c>
      <c r="K87" s="30">
        <v>14</v>
      </c>
      <c r="L87" s="30">
        <v>0</v>
      </c>
      <c r="M87" s="30">
        <v>19</v>
      </c>
      <c r="N87" s="30">
        <v>0</v>
      </c>
      <c r="O87" s="32">
        <v>14</v>
      </c>
      <c r="P87" s="33">
        <f t="shared" si="1"/>
        <v>146</v>
      </c>
      <c r="Q87" s="214"/>
      <c r="R87" s="214"/>
      <c r="S87" s="214"/>
      <c r="T87" s="143">
        <v>100</v>
      </c>
      <c r="U87" s="237"/>
      <c r="V87" s="237"/>
      <c r="W87" s="301"/>
      <c r="X87" s="295"/>
      <c r="Y87" s="295"/>
    </row>
    <row r="88" spans="1:25" ht="16.5" customHeight="1">
      <c r="A88" s="201"/>
      <c r="B88" s="221"/>
      <c r="C88" s="111" t="s">
        <v>34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137">
        <f t="shared" si="1"/>
        <v>0</v>
      </c>
      <c r="Q88" s="223"/>
      <c r="R88" s="214"/>
      <c r="S88" s="214"/>
      <c r="T88" s="144"/>
      <c r="U88" s="256"/>
      <c r="V88" s="256"/>
      <c r="W88" s="302"/>
      <c r="X88" s="298"/>
      <c r="Y88" s="298"/>
    </row>
    <row r="89" spans="1:25" ht="16.5" customHeight="1">
      <c r="A89" s="201"/>
      <c r="B89" s="217" t="s">
        <v>64</v>
      </c>
      <c r="C89" s="112" t="s">
        <v>21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4</v>
      </c>
      <c r="L89" s="46">
        <v>0</v>
      </c>
      <c r="M89" s="46">
        <v>0</v>
      </c>
      <c r="N89" s="46">
        <v>0</v>
      </c>
      <c r="O89" s="46">
        <v>0</v>
      </c>
      <c r="P89" s="49">
        <f t="shared" si="1"/>
        <v>4</v>
      </c>
      <c r="Q89" s="213">
        <f>P89+P90+P91</f>
        <v>105</v>
      </c>
      <c r="R89" s="214"/>
      <c r="S89" s="214">
        <v>106</v>
      </c>
      <c r="T89" s="145"/>
      <c r="U89" s="236">
        <v>16</v>
      </c>
      <c r="V89" s="236">
        <v>41</v>
      </c>
      <c r="W89" s="300">
        <v>75</v>
      </c>
      <c r="X89" s="297">
        <v>39</v>
      </c>
      <c r="Y89" s="297">
        <v>18</v>
      </c>
    </row>
    <row r="90" spans="1:25" ht="16.5" customHeight="1">
      <c r="A90" s="201"/>
      <c r="B90" s="218"/>
      <c r="C90" s="108" t="s">
        <v>33</v>
      </c>
      <c r="D90" s="30">
        <v>0</v>
      </c>
      <c r="E90" s="30">
        <v>10</v>
      </c>
      <c r="F90" s="30">
        <v>5</v>
      </c>
      <c r="G90" s="30">
        <v>0</v>
      </c>
      <c r="H90" s="30">
        <v>0</v>
      </c>
      <c r="I90" s="30">
        <v>17</v>
      </c>
      <c r="J90" s="30">
        <v>0</v>
      </c>
      <c r="K90" s="30">
        <v>12</v>
      </c>
      <c r="L90" s="30">
        <v>0</v>
      </c>
      <c r="M90" s="30">
        <v>57</v>
      </c>
      <c r="N90" s="30">
        <v>0</v>
      </c>
      <c r="O90" s="30">
        <v>0</v>
      </c>
      <c r="P90" s="33">
        <f t="shared" si="1"/>
        <v>101</v>
      </c>
      <c r="Q90" s="214"/>
      <c r="R90" s="214"/>
      <c r="S90" s="214"/>
      <c r="T90" s="143">
        <v>144</v>
      </c>
      <c r="U90" s="237"/>
      <c r="V90" s="237"/>
      <c r="W90" s="301"/>
      <c r="X90" s="295"/>
      <c r="Y90" s="295"/>
    </row>
    <row r="91" spans="1:25" ht="16.5" customHeight="1">
      <c r="A91" s="201"/>
      <c r="B91" s="221"/>
      <c r="C91" s="109" t="s">
        <v>34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137">
        <f t="shared" si="1"/>
        <v>0</v>
      </c>
      <c r="Q91" s="223"/>
      <c r="R91" s="214"/>
      <c r="S91" s="214"/>
      <c r="T91" s="144"/>
      <c r="U91" s="256"/>
      <c r="V91" s="256"/>
      <c r="W91" s="302"/>
      <c r="X91" s="298"/>
      <c r="Y91" s="298"/>
    </row>
    <row r="92" spans="1:31" ht="16.5" customHeight="1">
      <c r="A92" s="201"/>
      <c r="B92" s="217" t="s">
        <v>65</v>
      </c>
      <c r="C92" s="110" t="s">
        <v>21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9">
        <f t="shared" si="1"/>
        <v>0</v>
      </c>
      <c r="Q92" s="213">
        <f>P92+P93+P94</f>
        <v>37</v>
      </c>
      <c r="R92" s="214"/>
      <c r="S92" s="214">
        <v>7</v>
      </c>
      <c r="T92" s="145"/>
      <c r="U92" s="236">
        <v>20</v>
      </c>
      <c r="V92" s="236">
        <v>19</v>
      </c>
      <c r="W92" s="300">
        <v>4</v>
      </c>
      <c r="X92" s="297">
        <v>0</v>
      </c>
      <c r="Y92" s="297">
        <v>0</v>
      </c>
      <c r="AE92" s="307"/>
    </row>
    <row r="93" spans="1:31" ht="16.5" customHeight="1">
      <c r="A93" s="201"/>
      <c r="B93" s="218"/>
      <c r="C93" s="108" t="s">
        <v>33</v>
      </c>
      <c r="D93" s="30">
        <v>0</v>
      </c>
      <c r="E93" s="30">
        <v>6</v>
      </c>
      <c r="F93" s="30">
        <v>0</v>
      </c>
      <c r="G93" s="30">
        <v>0</v>
      </c>
      <c r="H93" s="30">
        <v>0</v>
      </c>
      <c r="I93" s="30">
        <v>0</v>
      </c>
      <c r="J93" s="30">
        <v>8</v>
      </c>
      <c r="K93" s="30">
        <v>0</v>
      </c>
      <c r="L93" s="30">
        <v>0</v>
      </c>
      <c r="M93" s="30">
        <v>0</v>
      </c>
      <c r="N93" s="30">
        <v>23</v>
      </c>
      <c r="O93" s="30">
        <v>0</v>
      </c>
      <c r="P93" s="33">
        <f t="shared" si="1"/>
        <v>37</v>
      </c>
      <c r="Q93" s="214"/>
      <c r="R93" s="214"/>
      <c r="S93" s="214"/>
      <c r="T93" s="143">
        <v>9</v>
      </c>
      <c r="U93" s="237"/>
      <c r="V93" s="237"/>
      <c r="W93" s="301"/>
      <c r="X93" s="295"/>
      <c r="Y93" s="295"/>
      <c r="AE93" s="308"/>
    </row>
    <row r="94" spans="1:25" ht="16.5" customHeight="1">
      <c r="A94" s="201"/>
      <c r="B94" s="221"/>
      <c r="C94" s="111" t="s">
        <v>34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137">
        <f t="shared" si="1"/>
        <v>0</v>
      </c>
      <c r="Q94" s="223"/>
      <c r="R94" s="214"/>
      <c r="S94" s="214"/>
      <c r="T94" s="144"/>
      <c r="U94" s="256"/>
      <c r="V94" s="256"/>
      <c r="W94" s="302"/>
      <c r="X94" s="298"/>
      <c r="Y94" s="298"/>
    </row>
    <row r="95" spans="1:25" ht="16.5" customHeight="1">
      <c r="A95" s="201"/>
      <c r="B95" s="217" t="s">
        <v>66</v>
      </c>
      <c r="C95" s="112" t="s">
        <v>21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9">
        <f t="shared" si="1"/>
        <v>0</v>
      </c>
      <c r="Q95" s="213">
        <f>P95+P96+P97</f>
        <v>0</v>
      </c>
      <c r="R95" s="214"/>
      <c r="S95" s="214">
        <v>0</v>
      </c>
      <c r="T95" s="143"/>
      <c r="U95" s="236">
        <v>0</v>
      </c>
      <c r="V95" s="236">
        <v>0</v>
      </c>
      <c r="W95" s="300">
        <v>0</v>
      </c>
      <c r="X95" s="297">
        <v>0</v>
      </c>
      <c r="Y95" s="297">
        <v>0</v>
      </c>
    </row>
    <row r="96" spans="1:25" ht="16.5" customHeight="1">
      <c r="A96" s="201"/>
      <c r="B96" s="218"/>
      <c r="C96" s="108" t="s">
        <v>33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3">
        <f t="shared" si="1"/>
        <v>0</v>
      </c>
      <c r="Q96" s="214"/>
      <c r="R96" s="214"/>
      <c r="S96" s="214"/>
      <c r="T96" s="143">
        <v>0</v>
      </c>
      <c r="U96" s="237"/>
      <c r="V96" s="237"/>
      <c r="W96" s="301"/>
      <c r="X96" s="295"/>
      <c r="Y96" s="295"/>
    </row>
    <row r="97" spans="1:25" ht="16.5" customHeight="1" thickBot="1">
      <c r="A97" s="202"/>
      <c r="B97" s="219"/>
      <c r="C97" s="113" t="s">
        <v>34</v>
      </c>
      <c r="D97" s="50">
        <v>0</v>
      </c>
      <c r="E97" s="50">
        <v>0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v>0</v>
      </c>
      <c r="O97" s="50">
        <v>0</v>
      </c>
      <c r="P97" s="89">
        <f t="shared" si="1"/>
        <v>0</v>
      </c>
      <c r="Q97" s="224"/>
      <c r="R97" s="224"/>
      <c r="S97" s="224"/>
      <c r="T97" s="146"/>
      <c r="U97" s="238"/>
      <c r="V97" s="238"/>
      <c r="W97" s="304"/>
      <c r="X97" s="296"/>
      <c r="Y97" s="296"/>
    </row>
    <row r="98" spans="1:25" ht="16.5" customHeight="1">
      <c r="A98" s="206" t="s">
        <v>67</v>
      </c>
      <c r="B98" s="220" t="s">
        <v>68</v>
      </c>
      <c r="C98" s="107" t="s">
        <v>21</v>
      </c>
      <c r="D98" s="46">
        <v>0</v>
      </c>
      <c r="E98" s="26">
        <v>0</v>
      </c>
      <c r="F98" s="46">
        <v>0</v>
      </c>
      <c r="G98" s="46">
        <v>0</v>
      </c>
      <c r="H98" s="46">
        <v>0</v>
      </c>
      <c r="I98" s="26">
        <v>0</v>
      </c>
      <c r="J98" s="30">
        <v>0</v>
      </c>
      <c r="K98" s="30">
        <v>0</v>
      </c>
      <c r="L98" s="26">
        <v>0</v>
      </c>
      <c r="M98" s="27">
        <v>0</v>
      </c>
      <c r="N98" s="27">
        <v>1</v>
      </c>
      <c r="O98" s="27">
        <v>2</v>
      </c>
      <c r="P98" s="49">
        <f t="shared" si="1"/>
        <v>3</v>
      </c>
      <c r="Q98" s="222">
        <f>P98+P99+P100</f>
        <v>144</v>
      </c>
      <c r="R98" s="222">
        <f>SUM(Q98:Q103)</f>
        <v>278</v>
      </c>
      <c r="S98" s="222">
        <v>27</v>
      </c>
      <c r="T98" s="142"/>
      <c r="U98" s="248">
        <v>134</v>
      </c>
      <c r="V98" s="248">
        <v>103</v>
      </c>
      <c r="W98" s="303">
        <v>218</v>
      </c>
      <c r="X98" s="294">
        <v>221</v>
      </c>
      <c r="Y98" s="294">
        <v>299</v>
      </c>
    </row>
    <row r="99" spans="1:25" ht="16.5" customHeight="1">
      <c r="A99" s="201"/>
      <c r="B99" s="218"/>
      <c r="C99" s="108" t="s">
        <v>33</v>
      </c>
      <c r="D99" s="30">
        <v>2</v>
      </c>
      <c r="E99" s="30">
        <v>16</v>
      </c>
      <c r="F99" s="30">
        <v>24</v>
      </c>
      <c r="G99" s="30">
        <v>13</v>
      </c>
      <c r="H99" s="30">
        <v>7</v>
      </c>
      <c r="I99" s="30">
        <v>10</v>
      </c>
      <c r="J99" s="30">
        <v>4</v>
      </c>
      <c r="K99" s="31">
        <v>16</v>
      </c>
      <c r="L99" s="30">
        <v>44</v>
      </c>
      <c r="M99" s="31">
        <v>0</v>
      </c>
      <c r="N99" s="31">
        <v>4</v>
      </c>
      <c r="O99" s="32">
        <v>1</v>
      </c>
      <c r="P99" s="33">
        <f t="shared" si="1"/>
        <v>141</v>
      </c>
      <c r="Q99" s="214"/>
      <c r="R99" s="214"/>
      <c r="S99" s="214"/>
      <c r="T99" s="143">
        <v>131</v>
      </c>
      <c r="U99" s="237"/>
      <c r="V99" s="237"/>
      <c r="W99" s="301"/>
      <c r="X99" s="295"/>
      <c r="Y99" s="295"/>
    </row>
    <row r="100" spans="1:25" ht="16.5" customHeight="1">
      <c r="A100" s="201"/>
      <c r="B100" s="221"/>
      <c r="C100" s="109" t="s">
        <v>34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3">
        <v>0</v>
      </c>
      <c r="N100" s="43">
        <v>0</v>
      </c>
      <c r="O100" s="36">
        <v>0</v>
      </c>
      <c r="P100" s="137">
        <f t="shared" si="1"/>
        <v>0</v>
      </c>
      <c r="Q100" s="223"/>
      <c r="R100" s="214"/>
      <c r="S100" s="214"/>
      <c r="T100" s="144"/>
      <c r="U100" s="256"/>
      <c r="V100" s="256"/>
      <c r="W100" s="302"/>
      <c r="X100" s="298"/>
      <c r="Y100" s="298"/>
    </row>
    <row r="101" spans="1:25" ht="16.5" customHeight="1">
      <c r="A101" s="201"/>
      <c r="B101" s="217" t="s">
        <v>69</v>
      </c>
      <c r="C101" s="110" t="s">
        <v>21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7">
        <v>0</v>
      </c>
      <c r="N101" s="47">
        <v>0</v>
      </c>
      <c r="O101" s="40">
        <v>0</v>
      </c>
      <c r="P101" s="49">
        <f t="shared" si="1"/>
        <v>0</v>
      </c>
      <c r="Q101" s="213">
        <f>P101+P102+P103</f>
        <v>134</v>
      </c>
      <c r="R101" s="214"/>
      <c r="S101" s="214">
        <v>163</v>
      </c>
      <c r="T101" s="143"/>
      <c r="U101" s="236">
        <v>141</v>
      </c>
      <c r="V101" s="236">
        <v>100</v>
      </c>
      <c r="W101" s="300">
        <v>260</v>
      </c>
      <c r="X101" s="297">
        <v>199</v>
      </c>
      <c r="Y101" s="297">
        <v>203</v>
      </c>
    </row>
    <row r="102" spans="1:25" ht="16.5" customHeight="1">
      <c r="A102" s="201"/>
      <c r="B102" s="218"/>
      <c r="C102" s="108" t="s">
        <v>33</v>
      </c>
      <c r="D102" s="30">
        <v>0</v>
      </c>
      <c r="E102" s="30">
        <v>27</v>
      </c>
      <c r="F102" s="30">
        <v>19</v>
      </c>
      <c r="G102" s="30">
        <v>26</v>
      </c>
      <c r="H102" s="30">
        <v>0</v>
      </c>
      <c r="I102" s="30">
        <v>0</v>
      </c>
      <c r="J102" s="128">
        <v>2</v>
      </c>
      <c r="K102" s="31">
        <v>1</v>
      </c>
      <c r="L102" s="30">
        <v>44</v>
      </c>
      <c r="M102" s="31">
        <v>11</v>
      </c>
      <c r="N102" s="31">
        <v>0</v>
      </c>
      <c r="O102" s="32">
        <v>4</v>
      </c>
      <c r="P102" s="33">
        <f t="shared" si="1"/>
        <v>134</v>
      </c>
      <c r="Q102" s="214"/>
      <c r="R102" s="214"/>
      <c r="S102" s="214"/>
      <c r="T102" s="143">
        <v>128</v>
      </c>
      <c r="U102" s="237"/>
      <c r="V102" s="237"/>
      <c r="W102" s="301"/>
      <c r="X102" s="295"/>
      <c r="Y102" s="295"/>
    </row>
    <row r="103" spans="1:25" ht="16.5" customHeight="1" thickBot="1">
      <c r="A103" s="202"/>
      <c r="B103" s="219"/>
      <c r="C103" s="113" t="s">
        <v>34</v>
      </c>
      <c r="D103" s="34">
        <v>0</v>
      </c>
      <c r="E103" s="50">
        <v>0</v>
      </c>
      <c r="F103" s="34">
        <v>0</v>
      </c>
      <c r="G103" s="34">
        <v>0</v>
      </c>
      <c r="H103" s="50">
        <v>0</v>
      </c>
      <c r="I103" s="50">
        <v>0</v>
      </c>
      <c r="J103" s="50">
        <v>0</v>
      </c>
      <c r="K103" s="50">
        <v>0</v>
      </c>
      <c r="L103" s="50">
        <v>0</v>
      </c>
      <c r="M103" s="51">
        <v>0</v>
      </c>
      <c r="N103" s="51">
        <v>0</v>
      </c>
      <c r="O103" s="52">
        <v>0</v>
      </c>
      <c r="P103" s="37">
        <f t="shared" si="1"/>
        <v>0</v>
      </c>
      <c r="Q103" s="224"/>
      <c r="R103" s="224"/>
      <c r="S103" s="224"/>
      <c r="T103" s="146"/>
      <c r="U103" s="238"/>
      <c r="V103" s="238"/>
      <c r="W103" s="304"/>
      <c r="X103" s="296"/>
      <c r="Y103" s="296"/>
    </row>
    <row r="104" spans="1:25" ht="16.5" customHeight="1">
      <c r="A104" s="252" t="s">
        <v>70</v>
      </c>
      <c r="B104" s="220" t="s">
        <v>71</v>
      </c>
      <c r="C104" s="107" t="s">
        <v>21</v>
      </c>
      <c r="D104" s="26">
        <v>5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46">
        <v>0</v>
      </c>
      <c r="K104" s="46">
        <v>0</v>
      </c>
      <c r="L104" s="26">
        <v>0</v>
      </c>
      <c r="M104" s="26">
        <v>0</v>
      </c>
      <c r="N104" s="26">
        <v>0</v>
      </c>
      <c r="O104" s="62">
        <v>0</v>
      </c>
      <c r="P104" s="87">
        <f t="shared" si="1"/>
        <v>5</v>
      </c>
      <c r="Q104" s="222">
        <f>P104+P105+P106</f>
        <v>171</v>
      </c>
      <c r="R104" s="222">
        <f>SUM(Q104:Q112)</f>
        <v>263</v>
      </c>
      <c r="S104" s="222">
        <v>40</v>
      </c>
      <c r="T104" s="142"/>
      <c r="U104" s="248">
        <v>117</v>
      </c>
      <c r="V104" s="248">
        <v>166</v>
      </c>
      <c r="W104" s="303">
        <v>85</v>
      </c>
      <c r="X104" s="294">
        <v>138</v>
      </c>
      <c r="Y104" s="294">
        <v>175</v>
      </c>
    </row>
    <row r="105" spans="1:25" ht="16.5" customHeight="1">
      <c r="A105" s="253"/>
      <c r="B105" s="218"/>
      <c r="C105" s="108" t="s">
        <v>33</v>
      </c>
      <c r="D105" s="30">
        <v>8</v>
      </c>
      <c r="E105" s="30">
        <v>4</v>
      </c>
      <c r="F105" s="30">
        <v>0</v>
      </c>
      <c r="G105" s="30">
        <v>54</v>
      </c>
      <c r="H105" s="30">
        <v>16</v>
      </c>
      <c r="I105" s="30">
        <v>1</v>
      </c>
      <c r="J105" s="30">
        <v>0</v>
      </c>
      <c r="K105" s="31">
        <v>7</v>
      </c>
      <c r="L105" s="30">
        <v>4</v>
      </c>
      <c r="M105" s="30">
        <v>50</v>
      </c>
      <c r="N105" s="30">
        <v>10</v>
      </c>
      <c r="O105" s="32">
        <v>12</v>
      </c>
      <c r="P105" s="33">
        <f t="shared" si="1"/>
        <v>166</v>
      </c>
      <c r="Q105" s="214"/>
      <c r="R105" s="214"/>
      <c r="S105" s="214"/>
      <c r="T105" s="143">
        <v>78</v>
      </c>
      <c r="U105" s="237"/>
      <c r="V105" s="237"/>
      <c r="W105" s="301"/>
      <c r="X105" s="295"/>
      <c r="Y105" s="295"/>
    </row>
    <row r="106" spans="1:25" ht="16.5" customHeight="1">
      <c r="A106" s="253"/>
      <c r="B106" s="221"/>
      <c r="C106" s="109" t="s">
        <v>34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36">
        <v>0</v>
      </c>
      <c r="P106" s="37">
        <f t="shared" si="1"/>
        <v>0</v>
      </c>
      <c r="Q106" s="223"/>
      <c r="R106" s="214"/>
      <c r="S106" s="214"/>
      <c r="T106" s="144"/>
      <c r="U106" s="256"/>
      <c r="V106" s="256"/>
      <c r="W106" s="302"/>
      <c r="X106" s="298"/>
      <c r="Y106" s="298"/>
    </row>
    <row r="107" spans="1:25" ht="16.5" customHeight="1">
      <c r="A107" s="253"/>
      <c r="B107" s="217" t="s">
        <v>72</v>
      </c>
      <c r="C107" s="110" t="s">
        <v>21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1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0">
        <v>0</v>
      </c>
      <c r="P107" s="136">
        <f t="shared" si="1"/>
        <v>1</v>
      </c>
      <c r="Q107" s="213">
        <f>P107+P108+P109</f>
        <v>6</v>
      </c>
      <c r="R107" s="214"/>
      <c r="S107" s="214">
        <v>100</v>
      </c>
      <c r="T107" s="145"/>
      <c r="U107" s="236">
        <v>12</v>
      </c>
      <c r="V107" s="236">
        <v>22</v>
      </c>
      <c r="W107" s="300">
        <v>37</v>
      </c>
      <c r="X107" s="297">
        <v>57</v>
      </c>
      <c r="Y107" s="297">
        <v>55</v>
      </c>
    </row>
    <row r="108" spans="1:25" ht="16.5" customHeight="1">
      <c r="A108" s="253"/>
      <c r="B108" s="218"/>
      <c r="C108" s="108" t="s">
        <v>33</v>
      </c>
      <c r="D108" s="30">
        <v>0</v>
      </c>
      <c r="E108" s="30">
        <v>0</v>
      </c>
      <c r="F108" s="30">
        <v>0</v>
      </c>
      <c r="G108" s="30">
        <v>0</v>
      </c>
      <c r="H108" s="30">
        <v>0</v>
      </c>
      <c r="I108" s="30">
        <v>0</v>
      </c>
      <c r="J108" s="128">
        <v>0</v>
      </c>
      <c r="K108" s="30">
        <v>0</v>
      </c>
      <c r="L108" s="30">
        <v>3</v>
      </c>
      <c r="M108" s="30">
        <v>2</v>
      </c>
      <c r="N108" s="30">
        <v>0</v>
      </c>
      <c r="O108" s="32">
        <v>0</v>
      </c>
      <c r="P108" s="33">
        <f t="shared" si="1"/>
        <v>5</v>
      </c>
      <c r="Q108" s="214"/>
      <c r="R108" s="214"/>
      <c r="S108" s="214"/>
      <c r="T108" s="143">
        <v>16</v>
      </c>
      <c r="U108" s="237"/>
      <c r="V108" s="237"/>
      <c r="W108" s="301"/>
      <c r="X108" s="295"/>
      <c r="Y108" s="295"/>
    </row>
    <row r="109" spans="1:25" ht="16.5" customHeight="1">
      <c r="A109" s="253"/>
      <c r="B109" s="221"/>
      <c r="C109" s="111" t="s">
        <v>34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4">
        <v>0</v>
      </c>
      <c r="P109" s="37">
        <f t="shared" si="1"/>
        <v>0</v>
      </c>
      <c r="Q109" s="223"/>
      <c r="R109" s="214"/>
      <c r="S109" s="214"/>
      <c r="T109" s="144"/>
      <c r="U109" s="256"/>
      <c r="V109" s="256"/>
      <c r="W109" s="302"/>
      <c r="X109" s="298"/>
      <c r="Y109" s="298"/>
    </row>
    <row r="110" spans="1:25" ht="16.5" customHeight="1">
      <c r="A110" s="253"/>
      <c r="B110" s="217" t="s">
        <v>73</v>
      </c>
      <c r="C110" s="112" t="s">
        <v>21</v>
      </c>
      <c r="D110" s="46">
        <v>1</v>
      </c>
      <c r="E110" s="46">
        <v>1</v>
      </c>
      <c r="F110" s="46">
        <v>0</v>
      </c>
      <c r="G110" s="46">
        <v>0</v>
      </c>
      <c r="H110" s="46">
        <v>0</v>
      </c>
      <c r="I110" s="46">
        <v>0</v>
      </c>
      <c r="J110" s="30">
        <v>0</v>
      </c>
      <c r="K110" s="30">
        <v>0</v>
      </c>
      <c r="L110" s="46">
        <v>2</v>
      </c>
      <c r="M110" s="47">
        <v>0</v>
      </c>
      <c r="N110" s="47">
        <v>0</v>
      </c>
      <c r="O110" s="48">
        <v>0</v>
      </c>
      <c r="P110" s="136">
        <f t="shared" si="1"/>
        <v>4</v>
      </c>
      <c r="Q110" s="213">
        <f>P110+P111+P112</f>
        <v>86</v>
      </c>
      <c r="R110" s="214"/>
      <c r="S110" s="214">
        <v>47</v>
      </c>
      <c r="T110" s="143"/>
      <c r="U110" s="236">
        <v>152</v>
      </c>
      <c r="V110" s="236">
        <v>82</v>
      </c>
      <c r="W110" s="300">
        <v>87</v>
      </c>
      <c r="X110" s="297">
        <v>144</v>
      </c>
      <c r="Y110" s="297">
        <v>144</v>
      </c>
    </row>
    <row r="111" spans="1:25" ht="16.5" customHeight="1">
      <c r="A111" s="253"/>
      <c r="B111" s="218"/>
      <c r="C111" s="108" t="s">
        <v>33</v>
      </c>
      <c r="D111" s="30">
        <v>4</v>
      </c>
      <c r="E111" s="30">
        <v>1</v>
      </c>
      <c r="F111" s="30">
        <v>0</v>
      </c>
      <c r="G111" s="30">
        <v>0</v>
      </c>
      <c r="H111" s="30">
        <v>17</v>
      </c>
      <c r="I111" s="30">
        <v>9</v>
      </c>
      <c r="J111" s="128">
        <v>11</v>
      </c>
      <c r="K111" s="31">
        <v>10</v>
      </c>
      <c r="L111" s="30">
        <v>11</v>
      </c>
      <c r="M111" s="31">
        <v>16</v>
      </c>
      <c r="N111" s="31">
        <v>0</v>
      </c>
      <c r="O111" s="32">
        <v>3</v>
      </c>
      <c r="P111" s="33">
        <f t="shared" si="1"/>
        <v>82</v>
      </c>
      <c r="Q111" s="214"/>
      <c r="R111" s="214"/>
      <c r="S111" s="214"/>
      <c r="T111" s="143">
        <v>38</v>
      </c>
      <c r="U111" s="237"/>
      <c r="V111" s="237"/>
      <c r="W111" s="301"/>
      <c r="X111" s="295"/>
      <c r="Y111" s="295"/>
    </row>
    <row r="112" spans="1:25" ht="16.5" customHeight="1" thickBot="1">
      <c r="A112" s="254"/>
      <c r="B112" s="219"/>
      <c r="C112" s="113" t="s">
        <v>34</v>
      </c>
      <c r="D112" s="50">
        <v>0</v>
      </c>
      <c r="E112" s="50">
        <v>0</v>
      </c>
      <c r="F112" s="50">
        <v>0</v>
      </c>
      <c r="G112" s="50">
        <v>0</v>
      </c>
      <c r="H112" s="50">
        <v>0</v>
      </c>
      <c r="I112" s="50">
        <v>0</v>
      </c>
      <c r="J112" s="50">
        <v>0</v>
      </c>
      <c r="K112" s="50">
        <v>0</v>
      </c>
      <c r="L112" s="51">
        <v>0</v>
      </c>
      <c r="M112" s="51">
        <v>0</v>
      </c>
      <c r="N112" s="51">
        <v>0</v>
      </c>
      <c r="O112" s="52">
        <v>0</v>
      </c>
      <c r="P112" s="37">
        <f t="shared" si="1"/>
        <v>0</v>
      </c>
      <c r="Q112" s="224"/>
      <c r="R112" s="224"/>
      <c r="S112" s="224"/>
      <c r="T112" s="146"/>
      <c r="U112" s="238"/>
      <c r="V112" s="238"/>
      <c r="W112" s="301"/>
      <c r="X112" s="296"/>
      <c r="Y112" s="296"/>
    </row>
    <row r="113" spans="1:25" ht="16.5" customHeight="1">
      <c r="A113" s="252" t="s">
        <v>74</v>
      </c>
      <c r="B113" s="220" t="s">
        <v>75</v>
      </c>
      <c r="C113" s="107" t="s">
        <v>21</v>
      </c>
      <c r="D113" s="46">
        <v>3</v>
      </c>
      <c r="E113" s="26">
        <v>0</v>
      </c>
      <c r="F113" s="46">
        <v>0</v>
      </c>
      <c r="G113" s="46">
        <v>0</v>
      </c>
      <c r="H113" s="26">
        <v>0</v>
      </c>
      <c r="I113" s="26">
        <v>16</v>
      </c>
      <c r="J113" s="30">
        <v>0</v>
      </c>
      <c r="K113" s="26">
        <v>0</v>
      </c>
      <c r="L113" s="31">
        <v>8</v>
      </c>
      <c r="M113" s="31">
        <v>12</v>
      </c>
      <c r="N113" s="31">
        <v>0</v>
      </c>
      <c r="O113" s="62">
        <v>0</v>
      </c>
      <c r="P113" s="87">
        <f t="shared" si="1"/>
        <v>39</v>
      </c>
      <c r="Q113" s="222">
        <f>P113+P114+P115</f>
        <v>1096</v>
      </c>
      <c r="R113" s="222">
        <f>SUM(Q113:Q115)</f>
        <v>1096</v>
      </c>
      <c r="S113" s="222">
        <v>971</v>
      </c>
      <c r="T113" s="142"/>
      <c r="U113" s="248">
        <v>533</v>
      </c>
      <c r="V113" s="248">
        <v>555</v>
      </c>
      <c r="W113" s="264">
        <v>1355</v>
      </c>
      <c r="X113" s="241">
        <v>685</v>
      </c>
      <c r="Y113" s="294">
        <v>1333</v>
      </c>
    </row>
    <row r="114" spans="1:25" ht="16.5" customHeight="1">
      <c r="A114" s="253"/>
      <c r="B114" s="218"/>
      <c r="C114" s="108" t="s">
        <v>33</v>
      </c>
      <c r="D114" s="30">
        <v>64</v>
      </c>
      <c r="E114" s="30">
        <v>16</v>
      </c>
      <c r="F114" s="30">
        <v>146</v>
      </c>
      <c r="G114" s="30">
        <v>97</v>
      </c>
      <c r="H114" s="30">
        <v>59</v>
      </c>
      <c r="I114" s="30">
        <v>104</v>
      </c>
      <c r="J114" s="128">
        <v>122</v>
      </c>
      <c r="K114" s="31">
        <v>65</v>
      </c>
      <c r="L114" s="31">
        <v>209</v>
      </c>
      <c r="M114" s="31">
        <v>43</v>
      </c>
      <c r="N114" s="31">
        <v>30</v>
      </c>
      <c r="O114" s="32">
        <v>102</v>
      </c>
      <c r="P114" s="33">
        <f t="shared" si="1"/>
        <v>1057</v>
      </c>
      <c r="Q114" s="214"/>
      <c r="R114" s="214"/>
      <c r="S114" s="214"/>
      <c r="T114" s="143">
        <v>597</v>
      </c>
      <c r="U114" s="237"/>
      <c r="V114" s="237"/>
      <c r="W114" s="264"/>
      <c r="X114" s="233"/>
      <c r="Y114" s="295"/>
    </row>
    <row r="115" spans="1:25" ht="16.5" customHeight="1" thickBot="1">
      <c r="A115" s="254"/>
      <c r="B115" s="219"/>
      <c r="C115" s="113" t="s">
        <v>34</v>
      </c>
      <c r="D115" s="50">
        <v>0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31">
        <v>0</v>
      </c>
      <c r="M115" s="31">
        <v>0</v>
      </c>
      <c r="N115" s="31">
        <v>0</v>
      </c>
      <c r="O115" s="52">
        <v>0</v>
      </c>
      <c r="P115" s="37">
        <f t="shared" si="1"/>
        <v>0</v>
      </c>
      <c r="Q115" s="224"/>
      <c r="R115" s="224"/>
      <c r="S115" s="224"/>
      <c r="T115" s="146"/>
      <c r="U115" s="238"/>
      <c r="V115" s="238"/>
      <c r="W115" s="264"/>
      <c r="X115" s="234"/>
      <c r="Y115" s="296"/>
    </row>
    <row r="116" spans="1:25" ht="24" customHeight="1" thickBot="1">
      <c r="A116" s="279" t="s">
        <v>103</v>
      </c>
      <c r="B116" s="280"/>
      <c r="C116" s="281"/>
      <c r="D116" s="67">
        <f aca="true" t="shared" si="2" ref="D116:I116">SUM(D5:D115)</f>
        <v>260</v>
      </c>
      <c r="E116" s="67">
        <f t="shared" si="2"/>
        <v>273</v>
      </c>
      <c r="F116" s="67">
        <f t="shared" si="2"/>
        <v>428</v>
      </c>
      <c r="G116" s="67">
        <f t="shared" si="2"/>
        <v>523</v>
      </c>
      <c r="H116" s="68">
        <f t="shared" si="2"/>
        <v>497</v>
      </c>
      <c r="I116" s="67">
        <f t="shared" si="2"/>
        <v>393</v>
      </c>
      <c r="J116" s="67">
        <f aca="true" t="shared" si="3" ref="J116:O116">SUM(J5:J115)</f>
        <v>469</v>
      </c>
      <c r="K116" s="67">
        <f t="shared" si="3"/>
        <v>277</v>
      </c>
      <c r="L116" s="67">
        <f t="shared" si="3"/>
        <v>559</v>
      </c>
      <c r="M116" s="67">
        <f t="shared" si="3"/>
        <v>585</v>
      </c>
      <c r="N116" s="67">
        <f t="shared" si="3"/>
        <v>350</v>
      </c>
      <c r="O116" s="67">
        <f t="shared" si="3"/>
        <v>619</v>
      </c>
      <c r="P116" s="135">
        <f t="shared" si="1"/>
        <v>5233</v>
      </c>
      <c r="Q116" s="71">
        <f>SUM(Q5:Q115)</f>
        <v>5233</v>
      </c>
      <c r="R116" s="71">
        <f>SUM(R5:R115)</f>
        <v>5233</v>
      </c>
      <c r="S116" s="71">
        <v>5300</v>
      </c>
      <c r="T116" s="147">
        <v>3625</v>
      </c>
      <c r="U116" s="147">
        <v>3311</v>
      </c>
      <c r="V116" s="147">
        <f>SUM(V5:V115)</f>
        <v>3061</v>
      </c>
      <c r="W116" s="134">
        <f>SUM(W5:W115)</f>
        <v>5813</v>
      </c>
      <c r="X116" s="106">
        <f>SUM(X5:X115)</f>
        <v>4959</v>
      </c>
      <c r="Y116" s="72">
        <f>SUM(Y5:Y115)</f>
        <v>4921</v>
      </c>
    </row>
    <row r="117" spans="1:25" ht="15.75" customHeight="1">
      <c r="A117" s="4"/>
      <c r="B117" s="4"/>
      <c r="C117" s="5"/>
      <c r="D117" s="6"/>
      <c r="E117" s="5"/>
      <c r="F117" s="5"/>
      <c r="G117" s="5"/>
      <c r="H117" s="5"/>
      <c r="I117" s="5"/>
      <c r="J117" s="5"/>
      <c r="K117" s="7"/>
      <c r="L117" s="7"/>
      <c r="M117" s="90"/>
      <c r="N117" s="97"/>
      <c r="O117" s="96"/>
      <c r="P117" s="1"/>
      <c r="Q117" s="98"/>
      <c r="R117" s="10"/>
      <c r="S117" s="10"/>
      <c r="T117" s="98"/>
      <c r="U117" s="98"/>
      <c r="V117" s="98"/>
      <c r="W117" s="10"/>
      <c r="X117" s="10"/>
      <c r="Y117" s="10"/>
    </row>
    <row r="118" spans="1:25" s="3" customFormat="1" ht="5.25" customHeight="1">
      <c r="A118" s="11"/>
      <c r="B118" s="11"/>
      <c r="C118" s="5"/>
      <c r="D118" s="5"/>
      <c r="E118" s="5"/>
      <c r="F118" s="5"/>
      <c r="G118" s="5"/>
      <c r="H118" s="11"/>
      <c r="I118" s="11"/>
      <c r="J118" s="11"/>
      <c r="K118" s="11"/>
      <c r="L118" s="11"/>
      <c r="M118" s="91"/>
      <c r="N118" s="93"/>
      <c r="O118" s="8"/>
      <c r="P118" s="11"/>
      <c r="Q118" s="11"/>
      <c r="R118" s="11"/>
      <c r="S118" s="11"/>
      <c r="T118" s="11"/>
      <c r="U118" s="11"/>
      <c r="V118" s="21"/>
      <c r="W118" s="22"/>
      <c r="X118" s="13"/>
      <c r="Y118" s="13"/>
    </row>
    <row r="119" spans="1:21" ht="17.25" customHeight="1" thickBot="1">
      <c r="A119" s="299" t="s">
        <v>76</v>
      </c>
      <c r="B119" s="299"/>
      <c r="C119" s="299"/>
      <c r="D119" s="299"/>
      <c r="E119" s="299"/>
      <c r="F119" s="14"/>
      <c r="G119" s="14"/>
      <c r="H119" s="14"/>
      <c r="I119" s="14"/>
      <c r="J119" s="14"/>
      <c r="K119" s="15"/>
      <c r="L119" s="15"/>
      <c r="M119" s="92"/>
      <c r="N119" s="94"/>
      <c r="O119" s="15"/>
      <c r="P119" s="15"/>
      <c r="Q119" s="15"/>
      <c r="R119" s="15"/>
      <c r="S119" s="15"/>
      <c r="T119" s="14"/>
      <c r="U119" s="14"/>
    </row>
    <row r="120" spans="1:25" ht="20.25" customHeight="1" thickBot="1">
      <c r="A120" s="279" t="s">
        <v>138</v>
      </c>
      <c r="B120" s="283"/>
      <c r="C120" s="114" t="s">
        <v>139</v>
      </c>
      <c r="D120" s="120" t="s">
        <v>140</v>
      </c>
      <c r="E120" s="121" t="s">
        <v>141</v>
      </c>
      <c r="F120" s="115" t="s">
        <v>2</v>
      </c>
      <c r="G120" s="121" t="s">
        <v>3</v>
      </c>
      <c r="H120" s="121" t="s">
        <v>16</v>
      </c>
      <c r="I120" s="121" t="s">
        <v>4</v>
      </c>
      <c r="J120" s="121" t="s">
        <v>5</v>
      </c>
      <c r="K120" s="121" t="s">
        <v>6</v>
      </c>
      <c r="L120" s="121" t="s">
        <v>7</v>
      </c>
      <c r="M120" s="115" t="s">
        <v>8</v>
      </c>
      <c r="N120" s="116" t="s">
        <v>9</v>
      </c>
      <c r="O120" s="122" t="s">
        <v>17</v>
      </c>
      <c r="P120" s="118" t="s">
        <v>11</v>
      </c>
      <c r="Q120" s="284" t="s">
        <v>123</v>
      </c>
      <c r="R120" s="283"/>
      <c r="S120" s="120"/>
      <c r="T120" s="152" t="s">
        <v>124</v>
      </c>
      <c r="U120" s="152" t="s">
        <v>109</v>
      </c>
      <c r="V120" s="152" t="s">
        <v>18</v>
      </c>
      <c r="W120" s="153" t="s">
        <v>15</v>
      </c>
      <c r="X120" s="25" t="s">
        <v>14</v>
      </c>
      <c r="Y120" s="25" t="s">
        <v>12</v>
      </c>
    </row>
    <row r="121" spans="1:25" ht="16.5" customHeight="1">
      <c r="A121" s="206" t="s">
        <v>19</v>
      </c>
      <c r="B121" s="220" t="s">
        <v>20</v>
      </c>
      <c r="C121" s="107" t="s">
        <v>21</v>
      </c>
      <c r="D121" s="74">
        <v>0</v>
      </c>
      <c r="E121" s="74">
        <v>0</v>
      </c>
      <c r="F121" s="74">
        <v>0</v>
      </c>
      <c r="G121" s="74">
        <v>0</v>
      </c>
      <c r="H121" s="74">
        <v>0</v>
      </c>
      <c r="I121" s="74">
        <v>0</v>
      </c>
      <c r="J121" s="74">
        <v>0</v>
      </c>
      <c r="K121" s="74">
        <v>0</v>
      </c>
      <c r="L121" s="74">
        <v>0</v>
      </c>
      <c r="M121" s="74">
        <v>0</v>
      </c>
      <c r="N121" s="74">
        <v>0</v>
      </c>
      <c r="O121" s="74">
        <v>0</v>
      </c>
      <c r="P121" s="28">
        <f>SUM(D121:O121)</f>
        <v>0</v>
      </c>
      <c r="Q121" s="222">
        <f>P121+P122+P123</f>
        <v>78</v>
      </c>
      <c r="R121" s="222">
        <f>SUM(Q121:Q126)</f>
        <v>78</v>
      </c>
      <c r="S121" s="222">
        <v>36</v>
      </c>
      <c r="T121" s="142"/>
      <c r="U121" s="272">
        <v>100</v>
      </c>
      <c r="V121" s="248">
        <v>230</v>
      </c>
      <c r="W121" s="264">
        <v>0</v>
      </c>
      <c r="X121" s="241">
        <v>0</v>
      </c>
      <c r="Y121" s="294">
        <v>0</v>
      </c>
    </row>
    <row r="122" spans="1:25" ht="16.5" customHeight="1">
      <c r="A122" s="201"/>
      <c r="B122" s="218"/>
      <c r="C122" s="108" t="s">
        <v>33</v>
      </c>
      <c r="D122" s="75">
        <v>0</v>
      </c>
      <c r="E122" s="75">
        <v>0</v>
      </c>
      <c r="F122" s="75">
        <v>0</v>
      </c>
      <c r="G122" s="75">
        <v>0</v>
      </c>
      <c r="H122" s="75">
        <v>0</v>
      </c>
      <c r="I122" s="75">
        <v>0</v>
      </c>
      <c r="J122" s="75">
        <v>78</v>
      </c>
      <c r="K122" s="75">
        <v>0</v>
      </c>
      <c r="L122" s="75">
        <v>0</v>
      </c>
      <c r="M122" s="75">
        <v>0</v>
      </c>
      <c r="N122" s="75">
        <v>0</v>
      </c>
      <c r="O122" s="75">
        <v>0</v>
      </c>
      <c r="P122" s="33">
        <f>SUM(D122:O122)</f>
        <v>78</v>
      </c>
      <c r="Q122" s="214"/>
      <c r="R122" s="214"/>
      <c r="S122" s="214"/>
      <c r="T122" s="143">
        <v>0</v>
      </c>
      <c r="U122" s="216"/>
      <c r="V122" s="237"/>
      <c r="W122" s="264"/>
      <c r="X122" s="233"/>
      <c r="Y122" s="295"/>
    </row>
    <row r="123" spans="1:25" ht="16.5" customHeight="1">
      <c r="A123" s="201"/>
      <c r="B123" s="221"/>
      <c r="C123" s="109" t="s">
        <v>34</v>
      </c>
      <c r="D123" s="34">
        <v>0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137">
        <f>SUM(D123:O123)</f>
        <v>0</v>
      </c>
      <c r="Q123" s="223"/>
      <c r="R123" s="214"/>
      <c r="S123" s="214"/>
      <c r="T123" s="144"/>
      <c r="U123" s="271"/>
      <c r="V123" s="256"/>
      <c r="W123" s="264"/>
      <c r="X123" s="235"/>
      <c r="Y123" s="298"/>
    </row>
    <row r="124" spans="1:25" ht="13.5" customHeight="1">
      <c r="A124" s="201"/>
      <c r="B124" s="217" t="s">
        <v>35</v>
      </c>
      <c r="C124" s="110" t="s">
        <v>21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49">
        <f aca="true" t="shared" si="4" ref="P124:P183">SUM(D124:O124)</f>
        <v>0</v>
      </c>
      <c r="Q124" s="213">
        <f>P124+P125+P126</f>
        <v>0</v>
      </c>
      <c r="R124" s="214"/>
      <c r="S124" s="214"/>
      <c r="T124" s="148"/>
      <c r="U124" s="215">
        <v>0</v>
      </c>
      <c r="V124" s="236">
        <v>0</v>
      </c>
      <c r="W124" s="264">
        <v>0</v>
      </c>
      <c r="X124" s="232">
        <v>0</v>
      </c>
      <c r="Y124" s="297">
        <v>0</v>
      </c>
    </row>
    <row r="125" spans="1:25" ht="13.5" customHeight="1">
      <c r="A125" s="201"/>
      <c r="B125" s="218"/>
      <c r="C125" s="108" t="s">
        <v>33</v>
      </c>
      <c r="D125" s="30">
        <v>0</v>
      </c>
      <c r="E125" s="30">
        <v>0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7">
        <f t="shared" si="4"/>
        <v>0</v>
      </c>
      <c r="Q125" s="214"/>
      <c r="R125" s="214"/>
      <c r="S125" s="214"/>
      <c r="T125" s="148">
        <v>0</v>
      </c>
      <c r="U125" s="216"/>
      <c r="V125" s="237"/>
      <c r="W125" s="264"/>
      <c r="X125" s="233"/>
      <c r="Y125" s="295"/>
    </row>
    <row r="126" spans="1:25" ht="13.5" customHeight="1" thickBot="1">
      <c r="A126" s="202"/>
      <c r="B126" s="219"/>
      <c r="C126" s="109" t="s">
        <v>34</v>
      </c>
      <c r="D126" s="34">
        <v>0</v>
      </c>
      <c r="E126" s="34">
        <v>0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7">
        <f t="shared" si="4"/>
        <v>0</v>
      </c>
      <c r="Q126" s="224"/>
      <c r="R126" s="224"/>
      <c r="S126" s="224"/>
      <c r="T126" s="149"/>
      <c r="U126" s="268"/>
      <c r="V126" s="238"/>
      <c r="W126" s="264"/>
      <c r="X126" s="234"/>
      <c r="Y126" s="296"/>
    </row>
    <row r="127" spans="1:25" ht="13.5" customHeight="1">
      <c r="A127" s="206" t="s">
        <v>47</v>
      </c>
      <c r="B127" s="220" t="s">
        <v>116</v>
      </c>
      <c r="C127" s="139" t="s">
        <v>21</v>
      </c>
      <c r="D127" s="74">
        <v>0</v>
      </c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140">
        <v>0</v>
      </c>
      <c r="P127" s="141">
        <f t="shared" si="4"/>
        <v>0</v>
      </c>
      <c r="Q127" s="222">
        <f>P127+P128+P129</f>
        <v>24</v>
      </c>
      <c r="R127" s="222">
        <f>SUM(Q127:Q135)</f>
        <v>82</v>
      </c>
      <c r="S127" s="222">
        <v>56</v>
      </c>
      <c r="T127" s="245">
        <v>37</v>
      </c>
      <c r="U127" s="248">
        <v>0</v>
      </c>
      <c r="V127" s="248">
        <v>0</v>
      </c>
      <c r="W127" s="264">
        <v>0</v>
      </c>
      <c r="X127" s="131"/>
      <c r="Y127" s="124"/>
    </row>
    <row r="128" spans="1:25" ht="13.5" customHeight="1">
      <c r="A128" s="201"/>
      <c r="B128" s="218"/>
      <c r="C128" s="129" t="s">
        <v>33</v>
      </c>
      <c r="D128" s="75">
        <v>0</v>
      </c>
      <c r="E128" s="30">
        <v>0</v>
      </c>
      <c r="F128" s="30">
        <v>0</v>
      </c>
      <c r="G128" s="30">
        <v>0</v>
      </c>
      <c r="H128" s="30">
        <v>0</v>
      </c>
      <c r="I128" s="30">
        <v>0</v>
      </c>
      <c r="J128" s="30">
        <v>24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3">
        <f t="shared" si="4"/>
        <v>24</v>
      </c>
      <c r="Q128" s="214"/>
      <c r="R128" s="214"/>
      <c r="S128" s="214"/>
      <c r="T128" s="246"/>
      <c r="U128" s="237"/>
      <c r="V128" s="237"/>
      <c r="W128" s="264"/>
      <c r="X128" s="131"/>
      <c r="Y128" s="124"/>
    </row>
    <row r="129" spans="1:25" ht="13.5" customHeight="1">
      <c r="A129" s="201"/>
      <c r="B129" s="276"/>
      <c r="C129" s="129" t="s">
        <v>34</v>
      </c>
      <c r="D129" s="34">
        <v>0</v>
      </c>
      <c r="E129" s="30">
        <v>0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137">
        <f t="shared" si="4"/>
        <v>0</v>
      </c>
      <c r="Q129" s="223"/>
      <c r="R129" s="214"/>
      <c r="S129" s="214"/>
      <c r="T129" s="261"/>
      <c r="U129" s="256"/>
      <c r="V129" s="256"/>
      <c r="W129" s="264"/>
      <c r="X129" s="131"/>
      <c r="Y129" s="124"/>
    </row>
    <row r="130" spans="1:25" ht="13.5" customHeight="1">
      <c r="A130" s="201"/>
      <c r="B130" s="277" t="s">
        <v>49</v>
      </c>
      <c r="C130" s="110" t="s">
        <v>21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130">
        <v>0</v>
      </c>
      <c r="P130" s="49">
        <f t="shared" si="4"/>
        <v>0</v>
      </c>
      <c r="Q130" s="213">
        <f>P130+P131+P132</f>
        <v>0</v>
      </c>
      <c r="R130" s="214"/>
      <c r="S130" s="214"/>
      <c r="T130" s="246">
        <v>28</v>
      </c>
      <c r="U130" s="215">
        <v>0</v>
      </c>
      <c r="V130" s="236">
        <v>0</v>
      </c>
      <c r="W130" s="264">
        <v>0</v>
      </c>
      <c r="X130" s="131"/>
      <c r="Y130" s="124"/>
    </row>
    <row r="131" spans="1:25" ht="13.5" customHeight="1">
      <c r="A131" s="201"/>
      <c r="B131" s="218"/>
      <c r="C131" s="108" t="s">
        <v>33</v>
      </c>
      <c r="D131" s="30">
        <v>0</v>
      </c>
      <c r="E131" s="30">
        <v>0</v>
      </c>
      <c r="F131" s="30">
        <v>0</v>
      </c>
      <c r="G131" s="30">
        <v>0</v>
      </c>
      <c r="H131" s="30">
        <v>0</v>
      </c>
      <c r="I131" s="30">
        <v>0</v>
      </c>
      <c r="J131" s="125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7">
        <f t="shared" si="4"/>
        <v>0</v>
      </c>
      <c r="Q131" s="214"/>
      <c r="R131" s="214"/>
      <c r="S131" s="214"/>
      <c r="T131" s="246"/>
      <c r="U131" s="216"/>
      <c r="V131" s="237"/>
      <c r="W131" s="264"/>
      <c r="X131" s="131"/>
      <c r="Y131" s="124"/>
    </row>
    <row r="132" spans="1:25" ht="13.5" customHeight="1" thickBot="1">
      <c r="A132" s="201"/>
      <c r="B132" s="276"/>
      <c r="C132" s="111" t="s">
        <v>34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  <c r="P132" s="37">
        <f t="shared" si="4"/>
        <v>0</v>
      </c>
      <c r="Q132" s="214"/>
      <c r="R132" s="214"/>
      <c r="S132" s="214"/>
      <c r="T132" s="247"/>
      <c r="U132" s="268"/>
      <c r="V132" s="238"/>
      <c r="W132" s="264"/>
      <c r="X132" s="131"/>
      <c r="Y132" s="124"/>
    </row>
    <row r="133" spans="1:25" ht="13.5" customHeight="1">
      <c r="A133" s="201"/>
      <c r="B133" s="277" t="s">
        <v>51</v>
      </c>
      <c r="C133" s="110" t="s">
        <v>21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46">
        <v>0</v>
      </c>
      <c r="M133" s="47">
        <v>0</v>
      </c>
      <c r="N133" s="47">
        <v>0</v>
      </c>
      <c r="O133" s="47">
        <v>0</v>
      </c>
      <c r="P133" s="41">
        <f t="shared" si="4"/>
        <v>0</v>
      </c>
      <c r="Q133" s="213">
        <f>P133+P134+P135</f>
        <v>58</v>
      </c>
      <c r="R133" s="214"/>
      <c r="S133" s="214"/>
      <c r="T133" s="245">
        <v>0</v>
      </c>
      <c r="U133" s="248">
        <v>0</v>
      </c>
      <c r="V133" s="157"/>
      <c r="W133" s="134"/>
      <c r="X133" s="131"/>
      <c r="Y133" s="124"/>
    </row>
    <row r="134" spans="1:25" ht="13.5" customHeight="1">
      <c r="A134" s="201"/>
      <c r="B134" s="218"/>
      <c r="C134" s="108" t="s">
        <v>33</v>
      </c>
      <c r="D134" s="30">
        <v>32</v>
      </c>
      <c r="E134" s="30">
        <v>0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1">
        <v>0</v>
      </c>
      <c r="N134" s="31">
        <v>0</v>
      </c>
      <c r="O134" s="31">
        <v>26</v>
      </c>
      <c r="P134" s="33">
        <f t="shared" si="4"/>
        <v>58</v>
      </c>
      <c r="Q134" s="214"/>
      <c r="R134" s="214"/>
      <c r="S134" s="214"/>
      <c r="T134" s="246"/>
      <c r="U134" s="237"/>
      <c r="V134" s="157"/>
      <c r="W134" s="134"/>
      <c r="X134" s="131"/>
      <c r="Y134" s="124"/>
    </row>
    <row r="135" spans="1:25" ht="13.5" customHeight="1" thickBot="1">
      <c r="A135" s="202"/>
      <c r="B135" s="219"/>
      <c r="C135" s="111" t="s">
        <v>34</v>
      </c>
      <c r="D135" s="42">
        <v>0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3">
        <v>0</v>
      </c>
      <c r="N135" s="43">
        <v>0</v>
      </c>
      <c r="O135" s="43">
        <v>0</v>
      </c>
      <c r="P135" s="137">
        <f t="shared" si="4"/>
        <v>0</v>
      </c>
      <c r="Q135" s="224"/>
      <c r="R135" s="224"/>
      <c r="S135" s="224"/>
      <c r="T135" s="247"/>
      <c r="U135" s="238"/>
      <c r="V135" s="157"/>
      <c r="W135" s="134"/>
      <c r="X135" s="131"/>
      <c r="Y135" s="124"/>
    </row>
    <row r="136" spans="1:25" ht="17.25" customHeight="1">
      <c r="A136" s="206" t="s">
        <v>53</v>
      </c>
      <c r="B136" s="220" t="s">
        <v>54</v>
      </c>
      <c r="C136" s="107" t="s">
        <v>21</v>
      </c>
      <c r="D136" s="26">
        <v>0</v>
      </c>
      <c r="E136" s="26">
        <v>10</v>
      </c>
      <c r="F136" s="26">
        <v>0</v>
      </c>
      <c r="G136" s="26">
        <v>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87">
        <f t="shared" si="4"/>
        <v>10</v>
      </c>
      <c r="Q136" s="158"/>
      <c r="R136" s="222">
        <f>SUM(Q136:Q144)</f>
        <v>576</v>
      </c>
      <c r="S136" s="222">
        <v>265</v>
      </c>
      <c r="T136" s="245">
        <v>1344</v>
      </c>
      <c r="U136" s="272">
        <v>170</v>
      </c>
      <c r="V136" s="248">
        <v>47</v>
      </c>
      <c r="W136" s="264">
        <v>187</v>
      </c>
      <c r="X136" s="241">
        <v>40</v>
      </c>
      <c r="Y136" s="294">
        <v>0</v>
      </c>
    </row>
    <row r="137" spans="1:25" ht="17.25" customHeight="1">
      <c r="A137" s="201"/>
      <c r="B137" s="218"/>
      <c r="C137" s="108" t="s">
        <v>33</v>
      </c>
      <c r="D137" s="75">
        <v>0</v>
      </c>
      <c r="E137" s="30">
        <v>120</v>
      </c>
      <c r="F137" s="30">
        <v>0</v>
      </c>
      <c r="G137" s="30">
        <v>0</v>
      </c>
      <c r="H137" s="30">
        <v>16</v>
      </c>
      <c r="I137" s="30">
        <v>0</v>
      </c>
      <c r="J137" s="30">
        <v>187</v>
      </c>
      <c r="K137" s="30">
        <v>0</v>
      </c>
      <c r="L137" s="30">
        <v>0</v>
      </c>
      <c r="M137" s="30">
        <v>67</v>
      </c>
      <c r="N137" s="30">
        <v>35</v>
      </c>
      <c r="O137" s="30">
        <v>16</v>
      </c>
      <c r="P137" s="37">
        <f t="shared" si="4"/>
        <v>441</v>
      </c>
      <c r="Q137" s="159">
        <f>P136+P137+P138</f>
        <v>451</v>
      </c>
      <c r="R137" s="214"/>
      <c r="S137" s="214"/>
      <c r="T137" s="246"/>
      <c r="U137" s="216"/>
      <c r="V137" s="237"/>
      <c r="W137" s="264"/>
      <c r="X137" s="233"/>
      <c r="Y137" s="295"/>
    </row>
    <row r="138" spans="1:25" ht="17.25" customHeight="1">
      <c r="A138" s="201"/>
      <c r="B138" s="221"/>
      <c r="C138" s="111" t="s">
        <v>34</v>
      </c>
      <c r="D138" s="78">
        <v>0</v>
      </c>
      <c r="E138" s="42">
        <v>0</v>
      </c>
      <c r="F138" s="78">
        <v>0</v>
      </c>
      <c r="G138" s="78">
        <v>0</v>
      </c>
      <c r="H138" s="78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  <c r="P138" s="37">
        <f t="shared" si="4"/>
        <v>0</v>
      </c>
      <c r="Q138" s="160"/>
      <c r="R138" s="214"/>
      <c r="S138" s="214"/>
      <c r="T138" s="261"/>
      <c r="U138" s="271"/>
      <c r="V138" s="256"/>
      <c r="W138" s="264"/>
      <c r="X138" s="235"/>
      <c r="Y138" s="298"/>
    </row>
    <row r="139" spans="1:25" ht="14.25" customHeight="1">
      <c r="A139" s="201"/>
      <c r="B139" s="217" t="s">
        <v>82</v>
      </c>
      <c r="C139" s="112" t="s">
        <v>21</v>
      </c>
      <c r="D139" s="79">
        <v>0</v>
      </c>
      <c r="E139" s="46">
        <v>0</v>
      </c>
      <c r="F139" s="79">
        <v>0</v>
      </c>
      <c r="G139" s="79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136">
        <f t="shared" si="4"/>
        <v>0</v>
      </c>
      <c r="Q139" s="213">
        <f>P139+P140+P141</f>
        <v>125</v>
      </c>
      <c r="R139" s="214"/>
      <c r="S139" s="214"/>
      <c r="T139" s="255">
        <v>35</v>
      </c>
      <c r="U139" s="215">
        <v>40</v>
      </c>
      <c r="V139" s="236">
        <v>67</v>
      </c>
      <c r="W139" s="264">
        <v>0</v>
      </c>
      <c r="X139" s="232">
        <v>0</v>
      </c>
      <c r="Y139" s="297">
        <v>0</v>
      </c>
    </row>
    <row r="140" spans="1:25" ht="14.25" customHeight="1">
      <c r="A140" s="201"/>
      <c r="B140" s="218"/>
      <c r="C140" s="108" t="s">
        <v>33</v>
      </c>
      <c r="D140" s="30">
        <v>25</v>
      </c>
      <c r="E140" s="30">
        <v>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100</v>
      </c>
      <c r="O140" s="30">
        <v>0</v>
      </c>
      <c r="P140" s="136">
        <f t="shared" si="4"/>
        <v>125</v>
      </c>
      <c r="Q140" s="214"/>
      <c r="R140" s="214"/>
      <c r="S140" s="214"/>
      <c r="T140" s="246"/>
      <c r="U140" s="216"/>
      <c r="V140" s="237"/>
      <c r="W140" s="264"/>
      <c r="X140" s="233"/>
      <c r="Y140" s="295"/>
    </row>
    <row r="141" spans="1:25" ht="14.25" customHeight="1">
      <c r="A141" s="201"/>
      <c r="B141" s="221"/>
      <c r="C141" s="108" t="s">
        <v>34</v>
      </c>
      <c r="D141" s="30">
        <v>0</v>
      </c>
      <c r="E141" s="76">
        <v>0</v>
      </c>
      <c r="F141" s="34">
        <v>0</v>
      </c>
      <c r="G141" s="34">
        <v>0</v>
      </c>
      <c r="H141" s="34">
        <v>0</v>
      </c>
      <c r="I141" s="76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136">
        <f t="shared" si="4"/>
        <v>0</v>
      </c>
      <c r="Q141" s="223"/>
      <c r="R141" s="214"/>
      <c r="S141" s="214"/>
      <c r="T141" s="246"/>
      <c r="U141" s="216"/>
      <c r="V141" s="237"/>
      <c r="W141" s="264"/>
      <c r="X141" s="233"/>
      <c r="Y141" s="295"/>
    </row>
    <row r="142" spans="1:25" ht="14.25" customHeight="1">
      <c r="A142" s="201"/>
      <c r="B142" s="217" t="s">
        <v>126</v>
      </c>
      <c r="C142" s="112" t="s">
        <v>21</v>
      </c>
      <c r="D142" s="30">
        <v>0</v>
      </c>
      <c r="E142" s="76">
        <v>0</v>
      </c>
      <c r="F142" s="30">
        <v>0</v>
      </c>
      <c r="G142" s="30">
        <v>0</v>
      </c>
      <c r="H142" s="30">
        <v>0</v>
      </c>
      <c r="I142" s="76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136">
        <f t="shared" si="4"/>
        <v>0</v>
      </c>
      <c r="Q142" s="214">
        <f>P142+P143+P144</f>
        <v>0</v>
      </c>
      <c r="R142" s="214"/>
      <c r="S142" s="214"/>
      <c r="T142" s="246"/>
      <c r="U142" s="216"/>
      <c r="V142" s="237"/>
      <c r="W142" s="264"/>
      <c r="X142" s="233"/>
      <c r="Y142" s="295"/>
    </row>
    <row r="143" spans="1:25" ht="14.25" customHeight="1">
      <c r="A143" s="201"/>
      <c r="B143" s="218"/>
      <c r="C143" s="108" t="s">
        <v>33</v>
      </c>
      <c r="D143" s="125">
        <v>0</v>
      </c>
      <c r="E143" s="34">
        <v>0</v>
      </c>
      <c r="F143" s="125">
        <v>0</v>
      </c>
      <c r="G143" s="125">
        <v>0</v>
      </c>
      <c r="H143" s="156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136">
        <f t="shared" si="4"/>
        <v>0</v>
      </c>
      <c r="Q143" s="214"/>
      <c r="R143" s="214"/>
      <c r="S143" s="214"/>
      <c r="T143" s="246"/>
      <c r="U143" s="216"/>
      <c r="V143" s="237"/>
      <c r="W143" s="264"/>
      <c r="X143" s="233"/>
      <c r="Y143" s="295"/>
    </row>
    <row r="144" spans="1:25" ht="14.25" customHeight="1" thickBot="1">
      <c r="A144" s="202"/>
      <c r="B144" s="219"/>
      <c r="C144" s="109" t="s">
        <v>34</v>
      </c>
      <c r="D144" s="80">
        <v>0</v>
      </c>
      <c r="E144" s="34">
        <v>0</v>
      </c>
      <c r="F144" s="80">
        <v>0</v>
      </c>
      <c r="G144" s="80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136">
        <f t="shared" si="4"/>
        <v>0</v>
      </c>
      <c r="Q144" s="224"/>
      <c r="R144" s="224"/>
      <c r="S144" s="224"/>
      <c r="T144" s="247"/>
      <c r="U144" s="268"/>
      <c r="V144" s="238"/>
      <c r="W144" s="264"/>
      <c r="X144" s="234"/>
      <c r="Y144" s="296"/>
    </row>
    <row r="145" spans="1:25" ht="14.25" customHeight="1">
      <c r="A145" s="206" t="s">
        <v>41</v>
      </c>
      <c r="B145" s="220" t="s">
        <v>42</v>
      </c>
      <c r="C145" s="107" t="s">
        <v>21</v>
      </c>
      <c r="D145" s="74">
        <v>0</v>
      </c>
      <c r="E145" s="74">
        <v>0</v>
      </c>
      <c r="F145" s="74">
        <v>0</v>
      </c>
      <c r="G145" s="74">
        <v>0</v>
      </c>
      <c r="H145" s="74">
        <v>0</v>
      </c>
      <c r="I145" s="74">
        <v>0</v>
      </c>
      <c r="J145" s="74">
        <v>0</v>
      </c>
      <c r="K145" s="74">
        <v>0</v>
      </c>
      <c r="L145" s="74">
        <v>0</v>
      </c>
      <c r="M145" s="74">
        <v>0</v>
      </c>
      <c r="N145" s="74">
        <v>0</v>
      </c>
      <c r="O145" s="74">
        <v>0</v>
      </c>
      <c r="P145" s="87">
        <f t="shared" si="4"/>
        <v>0</v>
      </c>
      <c r="Q145" s="222">
        <f>P145+P146+P147</f>
        <v>10</v>
      </c>
      <c r="R145" s="222">
        <f>SUM(Q145:Q156)</f>
        <v>969</v>
      </c>
      <c r="S145" s="222">
        <v>494</v>
      </c>
      <c r="T145" s="245">
        <v>0</v>
      </c>
      <c r="U145" s="272">
        <v>0</v>
      </c>
      <c r="V145" s="248">
        <v>0</v>
      </c>
      <c r="W145" s="264">
        <v>16</v>
      </c>
      <c r="X145" s="241"/>
      <c r="Y145" s="294">
        <v>0</v>
      </c>
    </row>
    <row r="146" spans="1:25" ht="14.25" customHeight="1">
      <c r="A146" s="201"/>
      <c r="B146" s="218"/>
      <c r="C146" s="108" t="s">
        <v>33</v>
      </c>
      <c r="D146" s="75">
        <v>0</v>
      </c>
      <c r="E146" s="75">
        <v>0</v>
      </c>
      <c r="F146" s="75">
        <v>0</v>
      </c>
      <c r="G146" s="75">
        <v>0</v>
      </c>
      <c r="H146" s="75">
        <v>0</v>
      </c>
      <c r="I146" s="75">
        <v>0</v>
      </c>
      <c r="J146" s="75">
        <v>10</v>
      </c>
      <c r="K146" s="75">
        <v>0</v>
      </c>
      <c r="L146" s="75">
        <v>0</v>
      </c>
      <c r="M146" s="75">
        <v>0</v>
      </c>
      <c r="N146" s="75">
        <v>0</v>
      </c>
      <c r="O146" s="75">
        <v>0</v>
      </c>
      <c r="P146" s="37">
        <f t="shared" si="4"/>
        <v>10</v>
      </c>
      <c r="Q146" s="214"/>
      <c r="R146" s="214"/>
      <c r="S146" s="214"/>
      <c r="T146" s="246"/>
      <c r="U146" s="216"/>
      <c r="V146" s="237"/>
      <c r="W146" s="264"/>
      <c r="X146" s="233"/>
      <c r="Y146" s="295"/>
    </row>
    <row r="147" spans="1:25" ht="14.25" customHeight="1">
      <c r="A147" s="201"/>
      <c r="B147" s="221"/>
      <c r="C147" s="111" t="s">
        <v>34</v>
      </c>
      <c r="D147" s="78">
        <v>0</v>
      </c>
      <c r="E147" s="78">
        <v>0</v>
      </c>
      <c r="F147" s="78">
        <v>0</v>
      </c>
      <c r="G147" s="78">
        <v>0</v>
      </c>
      <c r="H147" s="78">
        <v>0</v>
      </c>
      <c r="I147" s="78">
        <v>0</v>
      </c>
      <c r="J147" s="78">
        <v>0</v>
      </c>
      <c r="K147" s="78">
        <v>0</v>
      </c>
      <c r="L147" s="78">
        <v>0</v>
      </c>
      <c r="M147" s="78">
        <v>0</v>
      </c>
      <c r="N147" s="78">
        <v>0</v>
      </c>
      <c r="O147" s="78">
        <v>0</v>
      </c>
      <c r="P147" s="37">
        <f t="shared" si="4"/>
        <v>0</v>
      </c>
      <c r="Q147" s="223"/>
      <c r="R147" s="214"/>
      <c r="S147" s="214"/>
      <c r="T147" s="261"/>
      <c r="U147" s="271"/>
      <c r="V147" s="256"/>
      <c r="W147" s="264"/>
      <c r="X147" s="235"/>
      <c r="Y147" s="298"/>
    </row>
    <row r="148" spans="1:25" ht="16.5" customHeight="1">
      <c r="A148" s="201"/>
      <c r="B148" s="217" t="s">
        <v>43</v>
      </c>
      <c r="C148" s="112" t="s">
        <v>21</v>
      </c>
      <c r="D148" s="79">
        <v>0</v>
      </c>
      <c r="E148" s="79">
        <v>0</v>
      </c>
      <c r="F148" s="79">
        <v>0</v>
      </c>
      <c r="G148" s="79">
        <v>0</v>
      </c>
      <c r="H148" s="46">
        <v>0</v>
      </c>
      <c r="I148" s="79">
        <v>0</v>
      </c>
      <c r="J148" s="79">
        <v>0</v>
      </c>
      <c r="K148" s="79">
        <v>0</v>
      </c>
      <c r="L148" s="46">
        <v>1</v>
      </c>
      <c r="M148" s="47">
        <v>0</v>
      </c>
      <c r="N148" s="47">
        <v>0</v>
      </c>
      <c r="O148" s="47">
        <v>0</v>
      </c>
      <c r="P148" s="136">
        <f t="shared" si="4"/>
        <v>1</v>
      </c>
      <c r="Q148" s="213">
        <f>P148+P149+P150</f>
        <v>536</v>
      </c>
      <c r="R148" s="214"/>
      <c r="S148" s="214"/>
      <c r="T148" s="255">
        <v>183</v>
      </c>
      <c r="U148" s="215">
        <v>855</v>
      </c>
      <c r="V148" s="236">
        <v>910</v>
      </c>
      <c r="W148" s="264">
        <v>485</v>
      </c>
      <c r="X148" s="232">
        <v>68</v>
      </c>
      <c r="Y148" s="297">
        <v>66</v>
      </c>
    </row>
    <row r="149" spans="1:25" ht="16.5" customHeight="1">
      <c r="A149" s="201"/>
      <c r="B149" s="218"/>
      <c r="C149" s="108" t="s">
        <v>33</v>
      </c>
      <c r="D149" s="75">
        <v>0</v>
      </c>
      <c r="E149" s="75">
        <v>184</v>
      </c>
      <c r="F149" s="46">
        <v>68</v>
      </c>
      <c r="G149" s="46">
        <v>80</v>
      </c>
      <c r="H149" s="46">
        <v>53</v>
      </c>
      <c r="I149" s="75">
        <v>0</v>
      </c>
      <c r="J149" s="75">
        <v>0</v>
      </c>
      <c r="K149" s="75">
        <v>0</v>
      </c>
      <c r="L149" s="30">
        <v>13</v>
      </c>
      <c r="M149" s="31">
        <v>53</v>
      </c>
      <c r="N149" s="31">
        <v>84</v>
      </c>
      <c r="O149" s="31">
        <v>0</v>
      </c>
      <c r="P149" s="33">
        <f t="shared" si="4"/>
        <v>535</v>
      </c>
      <c r="Q149" s="214"/>
      <c r="R149" s="214"/>
      <c r="S149" s="214"/>
      <c r="T149" s="246"/>
      <c r="U149" s="216"/>
      <c r="V149" s="237"/>
      <c r="W149" s="264"/>
      <c r="X149" s="233"/>
      <c r="Y149" s="295"/>
    </row>
    <row r="150" spans="1:25" ht="16.5" customHeight="1">
      <c r="A150" s="201"/>
      <c r="B150" s="221"/>
      <c r="C150" s="109" t="s">
        <v>34</v>
      </c>
      <c r="D150" s="78">
        <v>0</v>
      </c>
      <c r="E150" s="42">
        <v>0</v>
      </c>
      <c r="F150" s="78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3">
        <v>0</v>
      </c>
      <c r="N150" s="43">
        <v>0</v>
      </c>
      <c r="O150" s="43">
        <v>0</v>
      </c>
      <c r="P150" s="37">
        <f t="shared" si="4"/>
        <v>0</v>
      </c>
      <c r="Q150" s="223"/>
      <c r="R150" s="214"/>
      <c r="S150" s="214"/>
      <c r="T150" s="261"/>
      <c r="U150" s="271"/>
      <c r="V150" s="256"/>
      <c r="W150" s="264"/>
      <c r="X150" s="235"/>
      <c r="Y150" s="298"/>
    </row>
    <row r="151" spans="1:25" ht="16.5" customHeight="1">
      <c r="A151" s="201"/>
      <c r="B151" s="217" t="s">
        <v>85</v>
      </c>
      <c r="C151" s="110" t="s">
        <v>21</v>
      </c>
      <c r="D151" s="77">
        <v>0</v>
      </c>
      <c r="E151" s="38">
        <v>0</v>
      </c>
      <c r="F151" s="77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9">
        <v>0</v>
      </c>
      <c r="N151" s="39">
        <v>0</v>
      </c>
      <c r="O151" s="39">
        <v>0</v>
      </c>
      <c r="P151" s="136">
        <f t="shared" si="4"/>
        <v>0</v>
      </c>
      <c r="Q151" s="213">
        <f>P151+P152+P153</f>
        <v>327</v>
      </c>
      <c r="R151" s="214"/>
      <c r="S151" s="214"/>
      <c r="T151" s="255">
        <v>252</v>
      </c>
      <c r="U151" s="215">
        <v>90</v>
      </c>
      <c r="V151" s="236">
        <v>754</v>
      </c>
      <c r="W151" s="264">
        <v>177</v>
      </c>
      <c r="X151" s="232"/>
      <c r="Y151" s="297">
        <v>0</v>
      </c>
    </row>
    <row r="152" spans="1:25" ht="16.5" customHeight="1">
      <c r="A152" s="201"/>
      <c r="B152" s="218"/>
      <c r="C152" s="108" t="s">
        <v>33</v>
      </c>
      <c r="D152" s="79">
        <v>72</v>
      </c>
      <c r="E152" s="46">
        <v>0</v>
      </c>
      <c r="F152" s="79">
        <v>15</v>
      </c>
      <c r="G152" s="46">
        <v>0</v>
      </c>
      <c r="H152" s="46">
        <v>0</v>
      </c>
      <c r="I152" s="46">
        <v>0</v>
      </c>
      <c r="J152" s="46">
        <v>0</v>
      </c>
      <c r="K152" s="46">
        <v>157</v>
      </c>
      <c r="L152" s="30">
        <v>0</v>
      </c>
      <c r="M152" s="31">
        <v>51</v>
      </c>
      <c r="N152" s="31">
        <v>32</v>
      </c>
      <c r="O152" s="31">
        <v>0</v>
      </c>
      <c r="P152" s="33">
        <f t="shared" si="4"/>
        <v>327</v>
      </c>
      <c r="Q152" s="214"/>
      <c r="R152" s="214"/>
      <c r="S152" s="214"/>
      <c r="T152" s="246"/>
      <c r="U152" s="216"/>
      <c r="V152" s="237"/>
      <c r="W152" s="264"/>
      <c r="X152" s="233"/>
      <c r="Y152" s="295"/>
    </row>
    <row r="153" spans="1:25" ht="16.5" customHeight="1" thickBot="1">
      <c r="A153" s="201"/>
      <c r="B153" s="221"/>
      <c r="C153" s="111" t="s">
        <v>34</v>
      </c>
      <c r="D153" s="78">
        <v>0</v>
      </c>
      <c r="E153" s="42">
        <v>0</v>
      </c>
      <c r="F153" s="78">
        <v>0</v>
      </c>
      <c r="G153" s="42">
        <v>0</v>
      </c>
      <c r="H153" s="42">
        <v>0</v>
      </c>
      <c r="I153" s="42">
        <v>0</v>
      </c>
      <c r="J153" s="42">
        <v>0</v>
      </c>
      <c r="K153" s="42">
        <v>0</v>
      </c>
      <c r="L153" s="42">
        <v>0</v>
      </c>
      <c r="M153" s="43">
        <v>0</v>
      </c>
      <c r="N153" s="43">
        <v>0</v>
      </c>
      <c r="O153" s="43">
        <v>0</v>
      </c>
      <c r="P153" s="37">
        <f t="shared" si="4"/>
        <v>0</v>
      </c>
      <c r="Q153" s="223"/>
      <c r="R153" s="214"/>
      <c r="S153" s="214"/>
      <c r="T153" s="261"/>
      <c r="U153" s="271"/>
      <c r="V153" s="256"/>
      <c r="W153" s="264"/>
      <c r="X153" s="235"/>
      <c r="Y153" s="296"/>
    </row>
    <row r="154" spans="1:25" ht="16.5" customHeight="1">
      <c r="A154" s="201"/>
      <c r="B154" s="217" t="s">
        <v>96</v>
      </c>
      <c r="C154" s="112" t="s">
        <v>21</v>
      </c>
      <c r="D154" s="79">
        <v>0</v>
      </c>
      <c r="E154" s="46">
        <v>0</v>
      </c>
      <c r="F154" s="79">
        <v>0</v>
      </c>
      <c r="G154" s="79">
        <v>0</v>
      </c>
      <c r="H154" s="79">
        <v>0</v>
      </c>
      <c r="I154" s="46">
        <v>0</v>
      </c>
      <c r="J154" s="46">
        <v>0</v>
      </c>
      <c r="K154" s="46">
        <v>0</v>
      </c>
      <c r="L154" s="46">
        <v>0</v>
      </c>
      <c r="M154" s="47">
        <v>0</v>
      </c>
      <c r="N154" s="47">
        <v>0</v>
      </c>
      <c r="O154" s="47">
        <v>0</v>
      </c>
      <c r="P154" s="136">
        <f t="shared" si="4"/>
        <v>0</v>
      </c>
      <c r="Q154" s="213">
        <f>P154+P155+P156</f>
        <v>96</v>
      </c>
      <c r="R154" s="214"/>
      <c r="S154" s="214"/>
      <c r="T154" s="255">
        <v>40</v>
      </c>
      <c r="U154" s="215">
        <v>48</v>
      </c>
      <c r="V154" s="236">
        <v>0</v>
      </c>
      <c r="W154" s="264">
        <v>0</v>
      </c>
      <c r="X154" s="232"/>
      <c r="Y154" s="297">
        <v>0</v>
      </c>
    </row>
    <row r="155" spans="1:25" ht="16.5" customHeight="1">
      <c r="A155" s="201"/>
      <c r="B155" s="218"/>
      <c r="C155" s="108" t="s">
        <v>33</v>
      </c>
      <c r="D155" s="79">
        <v>48</v>
      </c>
      <c r="E155" s="46">
        <v>0</v>
      </c>
      <c r="F155" s="79">
        <v>0</v>
      </c>
      <c r="G155" s="79">
        <v>0</v>
      </c>
      <c r="H155" s="79">
        <v>0</v>
      </c>
      <c r="I155" s="46">
        <v>0</v>
      </c>
      <c r="J155" s="46">
        <v>0</v>
      </c>
      <c r="K155" s="46">
        <v>0</v>
      </c>
      <c r="L155" s="31">
        <v>48</v>
      </c>
      <c r="M155" s="31">
        <v>0</v>
      </c>
      <c r="N155" s="31">
        <v>0</v>
      </c>
      <c r="O155" s="31">
        <v>0</v>
      </c>
      <c r="P155" s="37">
        <f t="shared" si="4"/>
        <v>96</v>
      </c>
      <c r="Q155" s="214"/>
      <c r="R155" s="214"/>
      <c r="S155" s="214"/>
      <c r="T155" s="246"/>
      <c r="U155" s="216"/>
      <c r="V155" s="237"/>
      <c r="W155" s="264"/>
      <c r="X155" s="233"/>
      <c r="Y155" s="295"/>
    </row>
    <row r="156" spans="1:25" ht="16.5" customHeight="1" thickBot="1">
      <c r="A156" s="202"/>
      <c r="B156" s="219"/>
      <c r="C156" s="113" t="s">
        <v>34</v>
      </c>
      <c r="D156" s="80">
        <v>0</v>
      </c>
      <c r="E156" s="50">
        <v>0</v>
      </c>
      <c r="F156" s="80">
        <v>0</v>
      </c>
      <c r="G156" s="80">
        <v>0</v>
      </c>
      <c r="H156" s="80">
        <v>0</v>
      </c>
      <c r="I156" s="50">
        <v>0</v>
      </c>
      <c r="J156" s="50">
        <v>0</v>
      </c>
      <c r="K156" s="50">
        <v>0</v>
      </c>
      <c r="L156" s="51">
        <v>0</v>
      </c>
      <c r="M156" s="51">
        <v>0</v>
      </c>
      <c r="N156" s="51">
        <v>0</v>
      </c>
      <c r="O156" s="51">
        <v>0</v>
      </c>
      <c r="P156" s="37">
        <f t="shared" si="4"/>
        <v>0</v>
      </c>
      <c r="Q156" s="224"/>
      <c r="R156" s="224"/>
      <c r="S156" s="224"/>
      <c r="T156" s="247"/>
      <c r="U156" s="268"/>
      <c r="V156" s="238"/>
      <c r="W156" s="264"/>
      <c r="X156" s="234"/>
      <c r="Y156" s="296"/>
    </row>
    <row r="157" spans="1:25" ht="17.25" customHeight="1">
      <c r="A157" s="252" t="s">
        <v>58</v>
      </c>
      <c r="B157" s="220" t="s">
        <v>59</v>
      </c>
      <c r="C157" s="112" t="s">
        <v>21</v>
      </c>
      <c r="D157" s="79">
        <v>0</v>
      </c>
      <c r="E157" s="79">
        <v>0</v>
      </c>
      <c r="F157" s="79">
        <v>0</v>
      </c>
      <c r="G157" s="46">
        <v>0</v>
      </c>
      <c r="H157" s="79">
        <v>0</v>
      </c>
      <c r="I157" s="79">
        <v>0</v>
      </c>
      <c r="J157" s="79">
        <v>0</v>
      </c>
      <c r="K157" s="47">
        <v>2</v>
      </c>
      <c r="L157" s="47">
        <v>0</v>
      </c>
      <c r="M157" s="47">
        <v>0</v>
      </c>
      <c r="N157" s="47">
        <v>0</v>
      </c>
      <c r="O157" s="48">
        <v>3</v>
      </c>
      <c r="P157" s="87">
        <f t="shared" si="4"/>
        <v>5</v>
      </c>
      <c r="Q157" s="222">
        <f>P157+P158+P159</f>
        <v>1189</v>
      </c>
      <c r="R157" s="222">
        <f>SUM(Q157:Q159)</f>
        <v>1189</v>
      </c>
      <c r="S157" s="222">
        <v>820</v>
      </c>
      <c r="T157" s="245">
        <v>190</v>
      </c>
      <c r="U157" s="248">
        <v>1050</v>
      </c>
      <c r="V157" s="248">
        <v>734</v>
      </c>
      <c r="W157" s="264">
        <v>1414</v>
      </c>
      <c r="X157" s="241">
        <v>1199</v>
      </c>
      <c r="Y157" s="294">
        <v>88</v>
      </c>
    </row>
    <row r="158" spans="1:25" ht="17.25" customHeight="1">
      <c r="A158" s="253"/>
      <c r="B158" s="218"/>
      <c r="C158" s="108" t="s">
        <v>33</v>
      </c>
      <c r="D158" s="75">
        <v>75</v>
      </c>
      <c r="E158" s="75">
        <v>0</v>
      </c>
      <c r="F158" s="75">
        <v>15</v>
      </c>
      <c r="G158" s="30">
        <v>8</v>
      </c>
      <c r="H158" s="75">
        <v>338</v>
      </c>
      <c r="I158" s="75">
        <v>0</v>
      </c>
      <c r="J158" s="30">
        <v>0</v>
      </c>
      <c r="K158" s="31">
        <v>10</v>
      </c>
      <c r="L158" s="31">
        <v>138</v>
      </c>
      <c r="M158" s="31">
        <v>376</v>
      </c>
      <c r="N158" s="31">
        <v>20</v>
      </c>
      <c r="O158" s="32">
        <v>204</v>
      </c>
      <c r="P158" s="33">
        <f t="shared" si="4"/>
        <v>1184</v>
      </c>
      <c r="Q158" s="214"/>
      <c r="R158" s="214"/>
      <c r="S158" s="214"/>
      <c r="T158" s="246"/>
      <c r="U158" s="237"/>
      <c r="V158" s="237"/>
      <c r="W158" s="264"/>
      <c r="X158" s="233"/>
      <c r="Y158" s="295"/>
    </row>
    <row r="159" spans="1:25" ht="17.25" customHeight="1" thickBot="1">
      <c r="A159" s="254"/>
      <c r="B159" s="219"/>
      <c r="C159" s="109" t="s">
        <v>34</v>
      </c>
      <c r="D159" s="76">
        <v>0</v>
      </c>
      <c r="E159" s="76">
        <v>0</v>
      </c>
      <c r="F159" s="76">
        <v>0</v>
      </c>
      <c r="G159" s="34">
        <v>0</v>
      </c>
      <c r="H159" s="76">
        <v>0</v>
      </c>
      <c r="I159" s="76">
        <v>0</v>
      </c>
      <c r="J159" s="76">
        <v>0</v>
      </c>
      <c r="K159" s="50">
        <v>0</v>
      </c>
      <c r="L159" s="51">
        <v>0</v>
      </c>
      <c r="M159" s="51">
        <v>0</v>
      </c>
      <c r="N159" s="51">
        <v>0</v>
      </c>
      <c r="O159" s="51">
        <v>0</v>
      </c>
      <c r="P159" s="37">
        <f t="shared" si="4"/>
        <v>0</v>
      </c>
      <c r="Q159" s="224"/>
      <c r="R159" s="224"/>
      <c r="S159" s="224"/>
      <c r="T159" s="247"/>
      <c r="U159" s="238"/>
      <c r="V159" s="238"/>
      <c r="W159" s="264"/>
      <c r="X159" s="234"/>
      <c r="Y159" s="296"/>
    </row>
    <row r="160" spans="1:25" ht="16.5" customHeight="1">
      <c r="A160" s="206" t="s">
        <v>136</v>
      </c>
      <c r="B160" s="220" t="s">
        <v>137</v>
      </c>
      <c r="C160" s="107" t="s">
        <v>133</v>
      </c>
      <c r="D160" s="74">
        <v>0</v>
      </c>
      <c r="E160" s="74">
        <v>0</v>
      </c>
      <c r="F160" s="74">
        <v>0</v>
      </c>
      <c r="G160" s="74">
        <v>0</v>
      </c>
      <c r="H160" s="74">
        <v>0</v>
      </c>
      <c r="I160" s="74">
        <v>0</v>
      </c>
      <c r="J160" s="74">
        <v>0</v>
      </c>
      <c r="K160" s="74">
        <v>0</v>
      </c>
      <c r="L160" s="46">
        <v>0</v>
      </c>
      <c r="M160" s="46">
        <v>0</v>
      </c>
      <c r="N160" s="46">
        <v>0</v>
      </c>
      <c r="O160" s="46">
        <v>0</v>
      </c>
      <c r="P160" s="87">
        <f t="shared" si="4"/>
        <v>0</v>
      </c>
      <c r="Q160" s="222">
        <f>P160+P161+P162</f>
        <v>28</v>
      </c>
      <c r="R160" s="222">
        <v>48</v>
      </c>
      <c r="S160" s="222">
        <v>70</v>
      </c>
      <c r="T160" s="245">
        <v>80</v>
      </c>
      <c r="U160" s="248">
        <v>18</v>
      </c>
      <c r="V160" s="248">
        <v>0</v>
      </c>
      <c r="W160" s="264">
        <v>0</v>
      </c>
      <c r="X160" s="241"/>
      <c r="Y160" s="294"/>
    </row>
    <row r="161" spans="1:25" ht="16.5" customHeight="1">
      <c r="A161" s="201"/>
      <c r="B161" s="218"/>
      <c r="C161" s="108" t="s">
        <v>134</v>
      </c>
      <c r="D161" s="75">
        <v>0</v>
      </c>
      <c r="E161" s="75">
        <v>0</v>
      </c>
      <c r="F161" s="75">
        <v>0</v>
      </c>
      <c r="G161" s="75">
        <v>12</v>
      </c>
      <c r="H161" s="75">
        <v>0</v>
      </c>
      <c r="I161" s="75">
        <v>0</v>
      </c>
      <c r="J161" s="75">
        <v>0</v>
      </c>
      <c r="K161" s="75">
        <v>0</v>
      </c>
      <c r="L161" s="30">
        <v>0</v>
      </c>
      <c r="M161" s="30">
        <v>16</v>
      </c>
      <c r="N161" s="30">
        <v>0</v>
      </c>
      <c r="O161" s="30">
        <v>0</v>
      </c>
      <c r="P161" s="33">
        <f t="shared" si="4"/>
        <v>28</v>
      </c>
      <c r="Q161" s="214"/>
      <c r="R161" s="214"/>
      <c r="S161" s="214"/>
      <c r="T161" s="246"/>
      <c r="U161" s="237"/>
      <c r="V161" s="237"/>
      <c r="W161" s="264"/>
      <c r="X161" s="233"/>
      <c r="Y161" s="295"/>
    </row>
    <row r="162" spans="1:25" ht="16.5" customHeight="1" thickBot="1">
      <c r="A162" s="201"/>
      <c r="B162" s="221"/>
      <c r="C162" s="109" t="s">
        <v>135</v>
      </c>
      <c r="D162" s="78">
        <v>0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  <c r="P162" s="37">
        <f t="shared" si="4"/>
        <v>0</v>
      </c>
      <c r="Q162" s="224"/>
      <c r="R162" s="214"/>
      <c r="S162" s="224"/>
      <c r="T162" s="247"/>
      <c r="U162" s="238"/>
      <c r="V162" s="238"/>
      <c r="W162" s="264"/>
      <c r="X162" s="234"/>
      <c r="Y162" s="298"/>
    </row>
    <row r="163" spans="1:25" ht="16.5" customHeight="1">
      <c r="A163" s="201"/>
      <c r="B163" s="217" t="s">
        <v>132</v>
      </c>
      <c r="C163" s="110" t="s">
        <v>133</v>
      </c>
      <c r="D163" s="125">
        <v>0</v>
      </c>
      <c r="E163" s="79">
        <v>0</v>
      </c>
      <c r="F163" s="75">
        <v>0</v>
      </c>
      <c r="G163" s="75">
        <v>0</v>
      </c>
      <c r="H163" s="75">
        <v>0</v>
      </c>
      <c r="I163" s="79">
        <v>0</v>
      </c>
      <c r="J163" s="79">
        <v>0</v>
      </c>
      <c r="K163" s="79">
        <v>0</v>
      </c>
      <c r="L163" s="46">
        <v>0</v>
      </c>
      <c r="M163" s="46">
        <v>0</v>
      </c>
      <c r="N163" s="46">
        <v>0</v>
      </c>
      <c r="O163" s="46">
        <v>0</v>
      </c>
      <c r="P163" s="163">
        <f t="shared" si="4"/>
        <v>0</v>
      </c>
      <c r="Q163" s="222">
        <v>36</v>
      </c>
      <c r="R163" s="214"/>
      <c r="S163" s="222">
        <v>0</v>
      </c>
      <c r="T163" s="245">
        <v>0</v>
      </c>
      <c r="U163" s="248">
        <v>0</v>
      </c>
      <c r="V163" s="157"/>
      <c r="W163" s="229"/>
      <c r="X163" s="131"/>
      <c r="Y163" s="124"/>
    </row>
    <row r="164" spans="1:25" ht="16.5" customHeight="1">
      <c r="A164" s="201"/>
      <c r="B164" s="218"/>
      <c r="C164" s="108" t="s">
        <v>134</v>
      </c>
      <c r="D164" s="125">
        <v>0</v>
      </c>
      <c r="E164" s="75">
        <v>0</v>
      </c>
      <c r="F164" s="75">
        <v>0</v>
      </c>
      <c r="G164" s="75">
        <v>0</v>
      </c>
      <c r="H164" s="125">
        <v>36</v>
      </c>
      <c r="I164" s="75">
        <v>0</v>
      </c>
      <c r="J164" s="75">
        <v>0</v>
      </c>
      <c r="K164" s="75">
        <v>0</v>
      </c>
      <c r="L164" s="30">
        <v>0</v>
      </c>
      <c r="M164" s="30">
        <v>0</v>
      </c>
      <c r="N164" s="30">
        <v>0</v>
      </c>
      <c r="O164" s="30">
        <v>0</v>
      </c>
      <c r="P164" s="163">
        <v>0</v>
      </c>
      <c r="Q164" s="214"/>
      <c r="R164" s="214"/>
      <c r="S164" s="214"/>
      <c r="T164" s="246"/>
      <c r="U164" s="237"/>
      <c r="V164" s="157"/>
      <c r="W164" s="230"/>
      <c r="X164" s="131"/>
      <c r="Y164" s="124"/>
    </row>
    <row r="165" spans="1:25" ht="16.5" customHeight="1" thickBot="1">
      <c r="A165" s="202"/>
      <c r="B165" s="219"/>
      <c r="C165" s="113" t="s">
        <v>135</v>
      </c>
      <c r="D165" s="125">
        <v>0</v>
      </c>
      <c r="E165" s="78">
        <v>0</v>
      </c>
      <c r="F165" s="75">
        <v>0</v>
      </c>
      <c r="G165" s="75">
        <v>0</v>
      </c>
      <c r="H165" s="75">
        <v>0</v>
      </c>
      <c r="I165" s="78">
        <v>0</v>
      </c>
      <c r="J165" s="78">
        <v>0</v>
      </c>
      <c r="K165" s="78">
        <v>0</v>
      </c>
      <c r="L165" s="42">
        <v>0</v>
      </c>
      <c r="M165" s="42">
        <v>0</v>
      </c>
      <c r="N165" s="42">
        <v>0</v>
      </c>
      <c r="O165" s="42">
        <v>0</v>
      </c>
      <c r="P165" s="163">
        <v>0</v>
      </c>
      <c r="Q165" s="224"/>
      <c r="R165" s="224"/>
      <c r="S165" s="224"/>
      <c r="T165" s="247"/>
      <c r="U165" s="238"/>
      <c r="V165" s="157"/>
      <c r="W165" s="257"/>
      <c r="X165" s="131"/>
      <c r="Y165" s="124"/>
    </row>
    <row r="166" spans="1:25" ht="16.5" customHeight="1">
      <c r="A166" s="206" t="s">
        <v>67</v>
      </c>
      <c r="B166" s="220" t="s">
        <v>68</v>
      </c>
      <c r="C166" s="107" t="s">
        <v>21</v>
      </c>
      <c r="D166" s="74">
        <v>0</v>
      </c>
      <c r="E166" s="74">
        <v>0</v>
      </c>
      <c r="F166" s="74">
        <v>0</v>
      </c>
      <c r="G166" s="74">
        <v>0</v>
      </c>
      <c r="H166" s="74">
        <v>0</v>
      </c>
      <c r="I166" s="74">
        <v>0</v>
      </c>
      <c r="J166" s="127">
        <v>0</v>
      </c>
      <c r="K166" s="26">
        <v>0</v>
      </c>
      <c r="L166" s="26">
        <v>0</v>
      </c>
      <c r="M166" s="26">
        <v>0</v>
      </c>
      <c r="N166" s="26">
        <v>0</v>
      </c>
      <c r="O166" s="26">
        <v>2</v>
      </c>
      <c r="P166" s="87">
        <f t="shared" si="4"/>
        <v>2</v>
      </c>
      <c r="Q166" s="222">
        <f>P166+P167+P168</f>
        <v>148</v>
      </c>
      <c r="R166" s="222">
        <f>SUM(Q166:Q171)</f>
        <v>395</v>
      </c>
      <c r="S166" s="222">
        <v>62</v>
      </c>
      <c r="T166" s="245">
        <v>308</v>
      </c>
      <c r="U166" s="248">
        <v>288</v>
      </c>
      <c r="V166" s="248">
        <v>869</v>
      </c>
      <c r="W166" s="264">
        <v>292</v>
      </c>
      <c r="X166" s="241">
        <v>0</v>
      </c>
      <c r="Y166" s="294">
        <v>250</v>
      </c>
    </row>
    <row r="167" spans="1:25" ht="16.5" customHeight="1">
      <c r="A167" s="201"/>
      <c r="B167" s="218"/>
      <c r="C167" s="108" t="s">
        <v>33</v>
      </c>
      <c r="D167" s="75">
        <v>0</v>
      </c>
      <c r="E167" s="75">
        <v>0</v>
      </c>
      <c r="F167" s="75">
        <v>0</v>
      </c>
      <c r="G167" s="75">
        <v>0</v>
      </c>
      <c r="H167" s="75">
        <v>0</v>
      </c>
      <c r="I167" s="75">
        <v>0</v>
      </c>
      <c r="J167" s="126">
        <v>0</v>
      </c>
      <c r="K167" s="30">
        <v>0</v>
      </c>
      <c r="L167" s="30">
        <v>0</v>
      </c>
      <c r="M167" s="30">
        <v>0</v>
      </c>
      <c r="N167" s="30">
        <v>112</v>
      </c>
      <c r="O167" s="32">
        <v>34</v>
      </c>
      <c r="P167" s="37">
        <f t="shared" si="4"/>
        <v>146</v>
      </c>
      <c r="Q167" s="214"/>
      <c r="R167" s="214"/>
      <c r="S167" s="214"/>
      <c r="T167" s="246"/>
      <c r="U167" s="237"/>
      <c r="V167" s="237"/>
      <c r="W167" s="264"/>
      <c r="X167" s="233"/>
      <c r="Y167" s="295"/>
    </row>
    <row r="168" spans="1:25" ht="16.5" customHeight="1">
      <c r="A168" s="201"/>
      <c r="B168" s="221"/>
      <c r="C168" s="109" t="s">
        <v>34</v>
      </c>
      <c r="D168" s="78">
        <v>0</v>
      </c>
      <c r="E168" s="78">
        <v>0</v>
      </c>
      <c r="F168" s="78">
        <v>0</v>
      </c>
      <c r="G168" s="78">
        <v>0</v>
      </c>
      <c r="H168" s="78">
        <v>0</v>
      </c>
      <c r="I168" s="78">
        <v>0</v>
      </c>
      <c r="J168" s="78">
        <v>0</v>
      </c>
      <c r="K168" s="42">
        <v>0</v>
      </c>
      <c r="L168" s="42">
        <v>0</v>
      </c>
      <c r="M168" s="42">
        <v>0</v>
      </c>
      <c r="N168" s="42">
        <v>0</v>
      </c>
      <c r="O168" s="42">
        <v>0</v>
      </c>
      <c r="P168" s="37">
        <f t="shared" si="4"/>
        <v>0</v>
      </c>
      <c r="Q168" s="223"/>
      <c r="R168" s="214"/>
      <c r="S168" s="214"/>
      <c r="T168" s="261"/>
      <c r="U168" s="256"/>
      <c r="V168" s="256"/>
      <c r="W168" s="264"/>
      <c r="X168" s="235"/>
      <c r="Y168" s="298"/>
    </row>
    <row r="169" spans="1:25" ht="13.5" customHeight="1">
      <c r="A169" s="201"/>
      <c r="B169" s="217" t="s">
        <v>69</v>
      </c>
      <c r="C169" s="110" t="s">
        <v>21</v>
      </c>
      <c r="D169" s="79">
        <v>0</v>
      </c>
      <c r="E169" s="79">
        <v>0</v>
      </c>
      <c r="F169" s="79">
        <v>0</v>
      </c>
      <c r="G169" s="79">
        <v>0</v>
      </c>
      <c r="H169" s="79">
        <v>0</v>
      </c>
      <c r="I169" s="79">
        <v>0</v>
      </c>
      <c r="J169" s="79">
        <v>0</v>
      </c>
      <c r="K169" s="79">
        <v>0</v>
      </c>
      <c r="L169" s="79">
        <v>0</v>
      </c>
      <c r="M169" s="79">
        <v>0</v>
      </c>
      <c r="N169" s="79">
        <v>0</v>
      </c>
      <c r="O169" s="79">
        <v>2</v>
      </c>
      <c r="P169" s="136">
        <f t="shared" si="4"/>
        <v>2</v>
      </c>
      <c r="Q169" s="213">
        <f>P169+P170+P171</f>
        <v>247</v>
      </c>
      <c r="R169" s="214"/>
      <c r="S169" s="214"/>
      <c r="T169" s="255">
        <v>351</v>
      </c>
      <c r="U169" s="236">
        <v>0</v>
      </c>
      <c r="V169" s="236">
        <v>1404</v>
      </c>
      <c r="W169" s="264">
        <v>737</v>
      </c>
      <c r="X169" s="232">
        <v>254</v>
      </c>
      <c r="Y169" s="297">
        <v>111</v>
      </c>
    </row>
    <row r="170" spans="1:25" ht="13.5" customHeight="1">
      <c r="A170" s="201"/>
      <c r="B170" s="218"/>
      <c r="C170" s="108" t="s">
        <v>33</v>
      </c>
      <c r="D170" s="75">
        <v>0</v>
      </c>
      <c r="E170" s="75">
        <v>0</v>
      </c>
      <c r="F170" s="75">
        <v>0</v>
      </c>
      <c r="G170" s="75">
        <v>0</v>
      </c>
      <c r="H170" s="75">
        <v>0</v>
      </c>
      <c r="I170" s="75">
        <v>0</v>
      </c>
      <c r="J170" s="75">
        <v>0</v>
      </c>
      <c r="K170" s="75">
        <v>0</v>
      </c>
      <c r="L170" s="75">
        <v>0</v>
      </c>
      <c r="M170" s="75">
        <v>0</v>
      </c>
      <c r="N170" s="75">
        <v>0</v>
      </c>
      <c r="O170" s="75">
        <v>245</v>
      </c>
      <c r="P170" s="33">
        <f t="shared" si="4"/>
        <v>245</v>
      </c>
      <c r="Q170" s="214"/>
      <c r="R170" s="214"/>
      <c r="S170" s="214"/>
      <c r="T170" s="246"/>
      <c r="U170" s="237"/>
      <c r="V170" s="237"/>
      <c r="W170" s="264"/>
      <c r="X170" s="233"/>
      <c r="Y170" s="295"/>
    </row>
    <row r="171" spans="1:25" ht="13.5" customHeight="1" thickBot="1">
      <c r="A171" s="202"/>
      <c r="B171" s="219"/>
      <c r="C171" s="113" t="s">
        <v>34</v>
      </c>
      <c r="D171" s="80">
        <v>0</v>
      </c>
      <c r="E171" s="80">
        <v>0</v>
      </c>
      <c r="F171" s="80">
        <v>0</v>
      </c>
      <c r="G171" s="80">
        <v>0</v>
      </c>
      <c r="H171" s="80">
        <v>0</v>
      </c>
      <c r="I171" s="80">
        <v>0</v>
      </c>
      <c r="J171" s="80">
        <v>0</v>
      </c>
      <c r="K171" s="80">
        <v>0</v>
      </c>
      <c r="L171" s="50">
        <v>0</v>
      </c>
      <c r="M171" s="51">
        <v>0</v>
      </c>
      <c r="N171" s="51">
        <v>0</v>
      </c>
      <c r="O171" s="51">
        <v>0</v>
      </c>
      <c r="P171" s="37">
        <f t="shared" si="4"/>
        <v>0</v>
      </c>
      <c r="Q171" s="224"/>
      <c r="R171" s="224"/>
      <c r="S171" s="224"/>
      <c r="T171" s="247"/>
      <c r="U171" s="238"/>
      <c r="V171" s="238"/>
      <c r="W171" s="264"/>
      <c r="X171" s="234"/>
      <c r="Y171" s="296"/>
    </row>
    <row r="172" spans="1:25" ht="16.5" customHeight="1">
      <c r="A172" s="206" t="s">
        <v>70</v>
      </c>
      <c r="B172" s="220" t="s">
        <v>71</v>
      </c>
      <c r="C172" s="107" t="s">
        <v>21</v>
      </c>
      <c r="D172" s="74">
        <v>0</v>
      </c>
      <c r="E172" s="74">
        <v>0</v>
      </c>
      <c r="F172" s="74">
        <v>0</v>
      </c>
      <c r="G172" s="74">
        <v>0</v>
      </c>
      <c r="H172" s="74">
        <v>8</v>
      </c>
      <c r="I172" s="74">
        <v>0</v>
      </c>
      <c r="J172" s="74">
        <v>0</v>
      </c>
      <c r="K172" s="26">
        <v>0</v>
      </c>
      <c r="L172" s="26">
        <v>0</v>
      </c>
      <c r="M172" s="27">
        <v>0</v>
      </c>
      <c r="N172" s="27">
        <v>0</v>
      </c>
      <c r="O172" s="27">
        <v>0</v>
      </c>
      <c r="P172" s="87">
        <f t="shared" si="4"/>
        <v>8</v>
      </c>
      <c r="Q172" s="222">
        <f>P172+P173+P174</f>
        <v>1083</v>
      </c>
      <c r="R172" s="222">
        <f>SUM(Q172:Q180)</f>
        <v>2195</v>
      </c>
      <c r="S172" s="222">
        <v>661</v>
      </c>
      <c r="T172" s="245">
        <v>65</v>
      </c>
      <c r="U172" s="248">
        <v>233</v>
      </c>
      <c r="V172" s="248">
        <v>534</v>
      </c>
      <c r="W172" s="264">
        <v>307</v>
      </c>
      <c r="X172" s="241">
        <v>1276</v>
      </c>
      <c r="Y172" s="294">
        <v>69</v>
      </c>
    </row>
    <row r="173" spans="1:25" ht="16.5" customHeight="1">
      <c r="A173" s="201"/>
      <c r="B173" s="218"/>
      <c r="C173" s="108" t="s">
        <v>33</v>
      </c>
      <c r="D173" s="75">
        <v>0</v>
      </c>
      <c r="E173" s="75">
        <v>0</v>
      </c>
      <c r="F173" s="75">
        <v>0</v>
      </c>
      <c r="G173" s="75">
        <v>0</v>
      </c>
      <c r="H173" s="75">
        <v>381</v>
      </c>
      <c r="I173" s="75">
        <v>156</v>
      </c>
      <c r="J173" s="75">
        <v>0</v>
      </c>
      <c r="K173" s="30">
        <v>0</v>
      </c>
      <c r="L173" s="30">
        <v>0</v>
      </c>
      <c r="M173" s="31">
        <v>21</v>
      </c>
      <c r="N173" s="31">
        <v>0</v>
      </c>
      <c r="O173" s="31">
        <v>517</v>
      </c>
      <c r="P173" s="37">
        <f t="shared" si="4"/>
        <v>1075</v>
      </c>
      <c r="Q173" s="214"/>
      <c r="R173" s="214"/>
      <c r="S173" s="214"/>
      <c r="T173" s="246"/>
      <c r="U173" s="237"/>
      <c r="V173" s="237"/>
      <c r="W173" s="264"/>
      <c r="X173" s="233"/>
      <c r="Y173" s="295"/>
    </row>
    <row r="174" spans="1:25" ht="16.5" customHeight="1">
      <c r="A174" s="201"/>
      <c r="B174" s="221"/>
      <c r="C174" s="109" t="s">
        <v>34</v>
      </c>
      <c r="D174" s="78">
        <v>0</v>
      </c>
      <c r="E174" s="76">
        <v>0</v>
      </c>
      <c r="F174" s="78">
        <v>0</v>
      </c>
      <c r="G174" s="78">
        <v>0</v>
      </c>
      <c r="H174" s="76">
        <v>0</v>
      </c>
      <c r="I174" s="76">
        <v>0</v>
      </c>
      <c r="J174" s="76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v>0</v>
      </c>
      <c r="P174" s="37">
        <f t="shared" si="4"/>
        <v>0</v>
      </c>
      <c r="Q174" s="223"/>
      <c r="R174" s="214"/>
      <c r="S174" s="214"/>
      <c r="T174" s="261"/>
      <c r="U174" s="256"/>
      <c r="V174" s="256"/>
      <c r="W174" s="264"/>
      <c r="X174" s="235"/>
      <c r="Y174" s="298"/>
    </row>
    <row r="175" spans="1:25" ht="13.5" customHeight="1">
      <c r="A175" s="201"/>
      <c r="B175" s="217" t="s">
        <v>72</v>
      </c>
      <c r="C175" s="110" t="s">
        <v>21</v>
      </c>
      <c r="D175" s="79">
        <v>0</v>
      </c>
      <c r="E175" s="38">
        <v>0</v>
      </c>
      <c r="F175" s="79">
        <v>0</v>
      </c>
      <c r="G175" s="79">
        <v>0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136">
        <f t="shared" si="4"/>
        <v>0</v>
      </c>
      <c r="Q175" s="213">
        <f>P175+P176+P177</f>
        <v>0</v>
      </c>
      <c r="R175" s="214"/>
      <c r="S175" s="214"/>
      <c r="T175" s="255">
        <v>176</v>
      </c>
      <c r="U175" s="236">
        <v>12</v>
      </c>
      <c r="V175" s="236">
        <v>497</v>
      </c>
      <c r="W175" s="264">
        <v>374</v>
      </c>
      <c r="X175" s="232">
        <v>352</v>
      </c>
      <c r="Y175" s="297">
        <v>54</v>
      </c>
    </row>
    <row r="176" spans="1:25" ht="13.5" customHeight="1">
      <c r="A176" s="201"/>
      <c r="B176" s="218"/>
      <c r="C176" s="108" t="s">
        <v>33</v>
      </c>
      <c r="D176" s="75">
        <v>0</v>
      </c>
      <c r="E176" s="30">
        <v>0</v>
      </c>
      <c r="F176" s="75">
        <v>0</v>
      </c>
      <c r="G176" s="75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7">
        <f t="shared" si="4"/>
        <v>0</v>
      </c>
      <c r="Q176" s="214"/>
      <c r="R176" s="214"/>
      <c r="S176" s="214"/>
      <c r="T176" s="246"/>
      <c r="U176" s="237"/>
      <c r="V176" s="237"/>
      <c r="W176" s="264"/>
      <c r="X176" s="233"/>
      <c r="Y176" s="295"/>
    </row>
    <row r="177" spans="1:25" ht="13.5" customHeight="1">
      <c r="A177" s="201"/>
      <c r="B177" s="221"/>
      <c r="C177" s="109" t="s">
        <v>34</v>
      </c>
      <c r="D177" s="78">
        <v>0</v>
      </c>
      <c r="E177" s="42">
        <v>0</v>
      </c>
      <c r="F177" s="78">
        <v>0</v>
      </c>
      <c r="G177" s="78">
        <v>0</v>
      </c>
      <c r="H177" s="42">
        <v>0</v>
      </c>
      <c r="I177" s="42">
        <v>0</v>
      </c>
      <c r="J177" s="42">
        <v>0</v>
      </c>
      <c r="K177" s="42">
        <v>0</v>
      </c>
      <c r="L177" s="42">
        <v>0</v>
      </c>
      <c r="M177" s="42">
        <v>0</v>
      </c>
      <c r="N177" s="42">
        <v>0</v>
      </c>
      <c r="O177" s="42">
        <v>0</v>
      </c>
      <c r="P177" s="37">
        <f t="shared" si="4"/>
        <v>0</v>
      </c>
      <c r="Q177" s="223"/>
      <c r="R177" s="214"/>
      <c r="S177" s="214"/>
      <c r="T177" s="261"/>
      <c r="U177" s="256"/>
      <c r="V177" s="256"/>
      <c r="W177" s="264"/>
      <c r="X177" s="235"/>
      <c r="Y177" s="298"/>
    </row>
    <row r="178" spans="1:25" ht="16.5" customHeight="1">
      <c r="A178" s="201"/>
      <c r="B178" s="217" t="s">
        <v>73</v>
      </c>
      <c r="C178" s="110" t="s">
        <v>21</v>
      </c>
      <c r="D178" s="79">
        <v>0</v>
      </c>
      <c r="E178" s="79">
        <v>0</v>
      </c>
      <c r="F178" s="79">
        <v>0</v>
      </c>
      <c r="G178" s="79">
        <v>0</v>
      </c>
      <c r="H178" s="79">
        <v>0</v>
      </c>
      <c r="I178" s="79">
        <v>5</v>
      </c>
      <c r="J178" s="79">
        <v>0</v>
      </c>
      <c r="K178" s="79">
        <v>0</v>
      </c>
      <c r="L178" s="79">
        <v>0</v>
      </c>
      <c r="M178" s="79">
        <v>0</v>
      </c>
      <c r="N178" s="79">
        <v>0</v>
      </c>
      <c r="O178" s="79">
        <v>10</v>
      </c>
      <c r="P178" s="136">
        <f t="shared" si="4"/>
        <v>15</v>
      </c>
      <c r="Q178" s="213">
        <f>P178+P179+P180</f>
        <v>1112</v>
      </c>
      <c r="R178" s="214"/>
      <c r="S178" s="214"/>
      <c r="T178" s="255">
        <v>39</v>
      </c>
      <c r="U178" s="236">
        <v>1072</v>
      </c>
      <c r="V178" s="236">
        <v>485</v>
      </c>
      <c r="W178" s="264">
        <v>1740</v>
      </c>
      <c r="X178" s="232">
        <v>199</v>
      </c>
      <c r="Y178" s="297">
        <v>267</v>
      </c>
    </row>
    <row r="179" spans="1:25" ht="16.5" customHeight="1">
      <c r="A179" s="201"/>
      <c r="B179" s="218"/>
      <c r="C179" s="108" t="s">
        <v>33</v>
      </c>
      <c r="D179" s="75">
        <v>0</v>
      </c>
      <c r="E179" s="75">
        <v>0</v>
      </c>
      <c r="F179" s="75">
        <v>0</v>
      </c>
      <c r="G179" s="75">
        <v>0</v>
      </c>
      <c r="H179" s="75">
        <v>0</v>
      </c>
      <c r="I179" s="75">
        <v>122</v>
      </c>
      <c r="J179" s="75">
        <v>172</v>
      </c>
      <c r="K179" s="75">
        <v>0</v>
      </c>
      <c r="L179" s="75">
        <v>0</v>
      </c>
      <c r="M179" s="75">
        <v>0</v>
      </c>
      <c r="N179" s="75">
        <v>0</v>
      </c>
      <c r="O179" s="32">
        <v>803</v>
      </c>
      <c r="P179" s="33">
        <f t="shared" si="4"/>
        <v>1097</v>
      </c>
      <c r="Q179" s="214"/>
      <c r="R179" s="214"/>
      <c r="S179" s="214"/>
      <c r="T179" s="246"/>
      <c r="U179" s="237"/>
      <c r="V179" s="237"/>
      <c r="W179" s="264"/>
      <c r="X179" s="233"/>
      <c r="Y179" s="295"/>
    </row>
    <row r="180" spans="1:25" ht="16.5" customHeight="1" thickBot="1">
      <c r="A180" s="202"/>
      <c r="B180" s="219"/>
      <c r="C180" s="113" t="s">
        <v>34</v>
      </c>
      <c r="D180" s="80">
        <v>0</v>
      </c>
      <c r="E180" s="80">
        <v>0</v>
      </c>
      <c r="F180" s="80">
        <v>0</v>
      </c>
      <c r="G180" s="80">
        <v>0</v>
      </c>
      <c r="H180" s="80">
        <v>0</v>
      </c>
      <c r="I180" s="80">
        <v>0</v>
      </c>
      <c r="J180" s="80">
        <v>0</v>
      </c>
      <c r="K180" s="80">
        <v>0</v>
      </c>
      <c r="L180" s="80">
        <v>0</v>
      </c>
      <c r="M180" s="80">
        <v>0</v>
      </c>
      <c r="N180" s="80">
        <v>0</v>
      </c>
      <c r="O180" s="52">
        <v>0</v>
      </c>
      <c r="P180" s="89">
        <f t="shared" si="4"/>
        <v>0</v>
      </c>
      <c r="Q180" s="224"/>
      <c r="R180" s="224"/>
      <c r="S180" s="224"/>
      <c r="T180" s="247"/>
      <c r="U180" s="238"/>
      <c r="V180" s="238"/>
      <c r="W180" s="264"/>
      <c r="X180" s="234"/>
      <c r="Y180" s="296"/>
    </row>
    <row r="181" spans="1:25" ht="16.5" customHeight="1">
      <c r="A181" s="252" t="s">
        <v>74</v>
      </c>
      <c r="B181" s="220" t="s">
        <v>75</v>
      </c>
      <c r="C181" s="107" t="s">
        <v>21</v>
      </c>
      <c r="D181" s="74">
        <v>0</v>
      </c>
      <c r="E181" s="26">
        <v>0</v>
      </c>
      <c r="F181" s="74">
        <v>0</v>
      </c>
      <c r="G181" s="74">
        <v>0</v>
      </c>
      <c r="H181" s="26">
        <v>0</v>
      </c>
      <c r="I181" s="26">
        <v>0</v>
      </c>
      <c r="J181" s="26">
        <v>0</v>
      </c>
      <c r="K181" s="26">
        <v>8</v>
      </c>
      <c r="L181" s="26">
        <v>0</v>
      </c>
      <c r="M181" s="26">
        <v>2</v>
      </c>
      <c r="N181" s="26">
        <v>0</v>
      </c>
      <c r="O181" s="62">
        <v>0</v>
      </c>
      <c r="P181" s="87">
        <f t="shared" si="4"/>
        <v>10</v>
      </c>
      <c r="Q181" s="222">
        <f>P181+P182+P183</f>
        <v>2090</v>
      </c>
      <c r="R181" s="222">
        <f>SUM(Q181:Q183)</f>
        <v>2090</v>
      </c>
      <c r="S181" s="222">
        <v>984</v>
      </c>
      <c r="T181" s="245">
        <v>551</v>
      </c>
      <c r="U181" s="248">
        <v>21</v>
      </c>
      <c r="V181" s="210">
        <v>600</v>
      </c>
      <c r="W181" s="264">
        <v>0</v>
      </c>
      <c r="X181" s="241">
        <v>62</v>
      </c>
      <c r="Y181" s="294">
        <v>0</v>
      </c>
    </row>
    <row r="182" spans="1:25" ht="16.5" customHeight="1">
      <c r="A182" s="253"/>
      <c r="B182" s="218"/>
      <c r="C182" s="108" t="s">
        <v>33</v>
      </c>
      <c r="D182" s="75">
        <v>0</v>
      </c>
      <c r="E182" s="30">
        <v>279</v>
      </c>
      <c r="F182" s="75">
        <v>96</v>
      </c>
      <c r="G182" s="75">
        <v>222</v>
      </c>
      <c r="H182" s="30">
        <v>0</v>
      </c>
      <c r="I182" s="30">
        <v>420</v>
      </c>
      <c r="J182" s="30">
        <v>0</v>
      </c>
      <c r="K182" s="30">
        <v>237</v>
      </c>
      <c r="L182" s="30">
        <v>130</v>
      </c>
      <c r="M182" s="30">
        <v>549</v>
      </c>
      <c r="N182" s="30">
        <v>0</v>
      </c>
      <c r="O182" s="32">
        <v>147</v>
      </c>
      <c r="P182" s="37">
        <f t="shared" si="4"/>
        <v>2080</v>
      </c>
      <c r="Q182" s="214"/>
      <c r="R182" s="214"/>
      <c r="S182" s="214"/>
      <c r="T182" s="246"/>
      <c r="U182" s="237"/>
      <c r="V182" s="211"/>
      <c r="W182" s="264"/>
      <c r="X182" s="233"/>
      <c r="Y182" s="295"/>
    </row>
    <row r="183" spans="1:25" ht="16.5" customHeight="1" thickBot="1">
      <c r="A183" s="254"/>
      <c r="B183" s="219"/>
      <c r="C183" s="113" t="s">
        <v>34</v>
      </c>
      <c r="D183" s="80">
        <v>0</v>
      </c>
      <c r="E183" s="50">
        <v>0</v>
      </c>
      <c r="F183" s="80">
        <v>0</v>
      </c>
      <c r="G183" s="80">
        <v>0</v>
      </c>
      <c r="H183" s="50">
        <v>0</v>
      </c>
      <c r="I183" s="50">
        <v>0</v>
      </c>
      <c r="J183" s="50">
        <v>0</v>
      </c>
      <c r="K183" s="50">
        <v>0</v>
      </c>
      <c r="L183" s="50">
        <v>0</v>
      </c>
      <c r="M183" s="50">
        <v>0</v>
      </c>
      <c r="N183" s="50">
        <v>0</v>
      </c>
      <c r="O183" s="52">
        <v>0</v>
      </c>
      <c r="P183" s="33">
        <f t="shared" si="4"/>
        <v>0</v>
      </c>
      <c r="Q183" s="224"/>
      <c r="R183" s="224"/>
      <c r="S183" s="224"/>
      <c r="T183" s="247"/>
      <c r="U183" s="238"/>
      <c r="V183" s="249"/>
      <c r="W183" s="264"/>
      <c r="X183" s="234"/>
      <c r="Y183" s="296"/>
    </row>
    <row r="184" spans="1:25" ht="24" customHeight="1" thickBot="1">
      <c r="A184" s="242" t="s">
        <v>102</v>
      </c>
      <c r="B184" s="243"/>
      <c r="C184" s="244"/>
      <c r="D184" s="65">
        <f aca="true" t="shared" si="5" ref="D184:O184">SUM(D121:D183)</f>
        <v>252</v>
      </c>
      <c r="E184" s="81">
        <f t="shared" si="5"/>
        <v>593</v>
      </c>
      <c r="F184" s="81">
        <f t="shared" si="5"/>
        <v>194</v>
      </c>
      <c r="G184" s="81">
        <f t="shared" si="5"/>
        <v>322</v>
      </c>
      <c r="H184" s="82">
        <f t="shared" si="5"/>
        <v>832</v>
      </c>
      <c r="I184" s="81">
        <f t="shared" si="5"/>
        <v>703</v>
      </c>
      <c r="J184" s="81">
        <f t="shared" si="5"/>
        <v>471</v>
      </c>
      <c r="K184" s="81">
        <f t="shared" si="5"/>
        <v>414</v>
      </c>
      <c r="L184" s="81">
        <f t="shared" si="5"/>
        <v>330</v>
      </c>
      <c r="M184" s="81">
        <f t="shared" si="5"/>
        <v>1135</v>
      </c>
      <c r="N184" s="81">
        <f t="shared" si="5"/>
        <v>383</v>
      </c>
      <c r="O184" s="83">
        <f t="shared" si="5"/>
        <v>2009</v>
      </c>
      <c r="P184" s="70">
        <f>SUM(D184:O184)</f>
        <v>7638</v>
      </c>
      <c r="Q184" s="71">
        <f>SUM(Q121:Q183)</f>
        <v>7638</v>
      </c>
      <c r="R184" s="84">
        <f>SUM(R121:R183)</f>
        <v>7622</v>
      </c>
      <c r="S184" s="84">
        <v>3448</v>
      </c>
      <c r="T184" s="147">
        <v>3669</v>
      </c>
      <c r="U184" s="150">
        <v>3997</v>
      </c>
      <c r="V184" s="147">
        <f>SUM(V121:V183)</f>
        <v>7131</v>
      </c>
      <c r="W184" s="132">
        <f>SUM(W121:W183)</f>
        <v>5729</v>
      </c>
      <c r="X184" s="72">
        <f>SUM(X121:X183)</f>
        <v>3450</v>
      </c>
      <c r="Y184" s="72">
        <f>SUM(Y121:Y183)</f>
        <v>905</v>
      </c>
    </row>
    <row r="185" spans="1:25" s="3" customFormat="1" ht="16.5">
      <c r="A185" s="12"/>
      <c r="B185" s="12"/>
      <c r="C185" s="5"/>
      <c r="D185" s="18"/>
      <c r="E185" s="1"/>
      <c r="F185" s="1"/>
      <c r="G185" s="1"/>
      <c r="H185" s="1"/>
      <c r="I185" s="1"/>
      <c r="J185" s="1"/>
      <c r="K185" s="1"/>
      <c r="L185" s="1"/>
      <c r="M185" s="19"/>
      <c r="N185" s="1"/>
      <c r="O185" s="1"/>
      <c r="P185" s="1"/>
      <c r="Q185" s="1"/>
      <c r="R185" s="1"/>
      <c r="S185" s="1"/>
      <c r="T185" s="1"/>
      <c r="U185" s="1"/>
      <c r="V185" s="22"/>
      <c r="W185" s="22"/>
      <c r="X185" s="13"/>
      <c r="Y185" s="13"/>
    </row>
    <row r="186" spans="11:24" ht="16.5">
      <c r="K186" s="1"/>
      <c r="N186" s="1"/>
      <c r="O186" s="1"/>
      <c r="P186" s="1"/>
      <c r="Q186" s="1"/>
      <c r="R186" s="1"/>
      <c r="S186" s="1"/>
      <c r="X186" s="24"/>
    </row>
  </sheetData>
  <sheetProtection/>
  <mergeCells count="504">
    <mergeCell ref="R5:R13"/>
    <mergeCell ref="A1:U1"/>
    <mergeCell ref="A2:U2"/>
    <mergeCell ref="A4:B4"/>
    <mergeCell ref="Q4:R4"/>
    <mergeCell ref="B11:B13"/>
    <mergeCell ref="Q11:Q13"/>
    <mergeCell ref="A5:A13"/>
    <mergeCell ref="R127:R135"/>
    <mergeCell ref="Q127:Q129"/>
    <mergeCell ref="B20:B22"/>
    <mergeCell ref="A23:A40"/>
    <mergeCell ref="B23:B25"/>
    <mergeCell ref="R23:R40"/>
    <mergeCell ref="B26:B28"/>
    <mergeCell ref="Q23:Q25"/>
    <mergeCell ref="B5:B7"/>
    <mergeCell ref="B133:B135"/>
    <mergeCell ref="A127:A135"/>
    <mergeCell ref="Q5:Q7"/>
    <mergeCell ref="S8:S10"/>
    <mergeCell ref="U5:U7"/>
    <mergeCell ref="T133:T135"/>
    <mergeCell ref="S11:S13"/>
    <mergeCell ref="S20:S22"/>
    <mergeCell ref="S26:S28"/>
    <mergeCell ref="S14:S16"/>
    <mergeCell ref="S17:S19"/>
    <mergeCell ref="T127:T129"/>
    <mergeCell ref="B17:B19"/>
    <mergeCell ref="U14:U16"/>
    <mergeCell ref="A14:A22"/>
    <mergeCell ref="B14:B16"/>
    <mergeCell ref="Q14:Q16"/>
    <mergeCell ref="Q17:Q19"/>
    <mergeCell ref="R14:R22"/>
    <mergeCell ref="Q20:Q22"/>
    <mergeCell ref="A145:A156"/>
    <mergeCell ref="Q142:Q144"/>
    <mergeCell ref="B151:B153"/>
    <mergeCell ref="Q133:Q135"/>
    <mergeCell ref="Q148:Q150"/>
    <mergeCell ref="B145:B147"/>
    <mergeCell ref="Q145:Q147"/>
    <mergeCell ref="B154:B156"/>
    <mergeCell ref="Q154:Q156"/>
    <mergeCell ref="A136:A144"/>
    <mergeCell ref="Y5:Y7"/>
    <mergeCell ref="B8:B10"/>
    <mergeCell ref="Q8:Q10"/>
    <mergeCell ref="U8:U10"/>
    <mergeCell ref="V8:V10"/>
    <mergeCell ref="W8:W10"/>
    <mergeCell ref="Y8:Y10"/>
    <mergeCell ref="X8:X10"/>
    <mergeCell ref="V5:V7"/>
    <mergeCell ref="S5:S7"/>
    <mergeCell ref="U20:U22"/>
    <mergeCell ref="V20:V22"/>
    <mergeCell ref="W5:W7"/>
    <mergeCell ref="X5:X7"/>
    <mergeCell ref="U11:U13"/>
    <mergeCell ref="V11:V13"/>
    <mergeCell ref="W11:W13"/>
    <mergeCell ref="X17:X19"/>
    <mergeCell ref="Y17:Y19"/>
    <mergeCell ref="U17:U19"/>
    <mergeCell ref="V17:V19"/>
    <mergeCell ref="V14:V16"/>
    <mergeCell ref="X11:X13"/>
    <mergeCell ref="Y11:Y13"/>
    <mergeCell ref="W14:W16"/>
    <mergeCell ref="X14:X16"/>
    <mergeCell ref="Y14:Y16"/>
    <mergeCell ref="Y29:Y31"/>
    <mergeCell ref="Y26:Y28"/>
    <mergeCell ref="W20:W22"/>
    <mergeCell ref="W17:W19"/>
    <mergeCell ref="X23:X25"/>
    <mergeCell ref="Y23:Y25"/>
    <mergeCell ref="W23:W25"/>
    <mergeCell ref="X20:X22"/>
    <mergeCell ref="Y20:Y22"/>
    <mergeCell ref="V29:V31"/>
    <mergeCell ref="U29:U31"/>
    <mergeCell ref="S23:S25"/>
    <mergeCell ref="V26:V28"/>
    <mergeCell ref="V23:V25"/>
    <mergeCell ref="U23:U25"/>
    <mergeCell ref="U26:U28"/>
    <mergeCell ref="S29:S31"/>
    <mergeCell ref="Q26:Q28"/>
    <mergeCell ref="Q32:Q34"/>
    <mergeCell ref="B29:B31"/>
    <mergeCell ref="Q29:Q31"/>
    <mergeCell ref="B38:B40"/>
    <mergeCell ref="W32:W34"/>
    <mergeCell ref="X32:X34"/>
    <mergeCell ref="W26:W28"/>
    <mergeCell ref="X26:X28"/>
    <mergeCell ref="W29:W31"/>
    <mergeCell ref="X29:X31"/>
    <mergeCell ref="U32:U34"/>
    <mergeCell ref="B32:B34"/>
    <mergeCell ref="S32:S34"/>
    <mergeCell ref="V32:V34"/>
    <mergeCell ref="Y41:Y43"/>
    <mergeCell ref="Y32:Y34"/>
    <mergeCell ref="B35:B37"/>
    <mergeCell ref="Q35:Q37"/>
    <mergeCell ref="U35:U37"/>
    <mergeCell ref="V35:V37"/>
    <mergeCell ref="W35:W37"/>
    <mergeCell ref="X35:X37"/>
    <mergeCell ref="Y35:Y37"/>
    <mergeCell ref="S35:S37"/>
    <mergeCell ref="X44:X46"/>
    <mergeCell ref="X41:X43"/>
    <mergeCell ref="S44:S46"/>
    <mergeCell ref="W41:W43"/>
    <mergeCell ref="W38:W40"/>
    <mergeCell ref="Q38:Q40"/>
    <mergeCell ref="U38:U40"/>
    <mergeCell ref="V38:V40"/>
    <mergeCell ref="V41:V43"/>
    <mergeCell ref="S38:S40"/>
    <mergeCell ref="S41:S43"/>
    <mergeCell ref="Y38:Y40"/>
    <mergeCell ref="U41:U43"/>
    <mergeCell ref="Y44:Y46"/>
    <mergeCell ref="X38:X40"/>
    <mergeCell ref="W44:W46"/>
    <mergeCell ref="Q41:Q43"/>
    <mergeCell ref="R41:R49"/>
    <mergeCell ref="X47:X49"/>
    <mergeCell ref="Y47:Y49"/>
    <mergeCell ref="V47:V49"/>
    <mergeCell ref="U47:U49"/>
    <mergeCell ref="W47:W49"/>
    <mergeCell ref="A50:A64"/>
    <mergeCell ref="B50:B52"/>
    <mergeCell ref="Q50:Q52"/>
    <mergeCell ref="B47:B49"/>
    <mergeCell ref="Q47:Q49"/>
    <mergeCell ref="Q56:Q58"/>
    <mergeCell ref="B62:B64"/>
    <mergeCell ref="Q62:Q64"/>
    <mergeCell ref="A41:A49"/>
    <mergeCell ref="B41:B43"/>
    <mergeCell ref="V50:V52"/>
    <mergeCell ref="B56:B58"/>
    <mergeCell ref="V59:V61"/>
    <mergeCell ref="B44:B46"/>
    <mergeCell ref="Q44:Q46"/>
    <mergeCell ref="U44:U46"/>
    <mergeCell ref="V44:V46"/>
    <mergeCell ref="U56:U58"/>
    <mergeCell ref="V56:V58"/>
    <mergeCell ref="S47:S49"/>
    <mergeCell ref="U62:U64"/>
    <mergeCell ref="R50:R64"/>
    <mergeCell ref="U50:U52"/>
    <mergeCell ref="B59:B61"/>
    <mergeCell ref="Q59:Q61"/>
    <mergeCell ref="U59:U61"/>
    <mergeCell ref="S59:S61"/>
    <mergeCell ref="S50:S52"/>
    <mergeCell ref="S53:S55"/>
    <mergeCell ref="S56:S58"/>
    <mergeCell ref="B53:B55"/>
    <mergeCell ref="Q53:Q55"/>
    <mergeCell ref="U53:U55"/>
    <mergeCell ref="V53:V55"/>
    <mergeCell ref="W62:W64"/>
    <mergeCell ref="X62:X64"/>
    <mergeCell ref="Y62:Y64"/>
    <mergeCell ref="X50:X52"/>
    <mergeCell ref="Y50:Y52"/>
    <mergeCell ref="W53:W55"/>
    <mergeCell ref="X53:X55"/>
    <mergeCell ref="Y53:Y55"/>
    <mergeCell ref="W50:W52"/>
    <mergeCell ref="W56:W58"/>
    <mergeCell ref="X56:X58"/>
    <mergeCell ref="Y56:Y58"/>
    <mergeCell ref="Y59:Y61"/>
    <mergeCell ref="W59:W61"/>
    <mergeCell ref="X59:X61"/>
    <mergeCell ref="U68:U70"/>
    <mergeCell ref="V68:V70"/>
    <mergeCell ref="W68:W70"/>
    <mergeCell ref="X68:X70"/>
    <mergeCell ref="V65:V67"/>
    <mergeCell ref="W65:W67"/>
    <mergeCell ref="X65:X67"/>
    <mergeCell ref="Y71:Y73"/>
    <mergeCell ref="Y65:Y67"/>
    <mergeCell ref="A65:A76"/>
    <mergeCell ref="B65:B67"/>
    <mergeCell ref="Q65:Q67"/>
    <mergeCell ref="R65:R76"/>
    <mergeCell ref="B74:B76"/>
    <mergeCell ref="Q74:Q76"/>
    <mergeCell ref="U65:U67"/>
    <mergeCell ref="Y68:Y70"/>
    <mergeCell ref="B71:B73"/>
    <mergeCell ref="V62:V64"/>
    <mergeCell ref="B68:B70"/>
    <mergeCell ref="Q68:Q70"/>
    <mergeCell ref="X71:X73"/>
    <mergeCell ref="S65:S67"/>
    <mergeCell ref="S68:S70"/>
    <mergeCell ref="S62:S64"/>
    <mergeCell ref="U77:U79"/>
    <mergeCell ref="V71:V73"/>
    <mergeCell ref="W71:W73"/>
    <mergeCell ref="Q71:Q73"/>
    <mergeCell ref="U71:U73"/>
    <mergeCell ref="V77:V79"/>
    <mergeCell ref="U74:U76"/>
    <mergeCell ref="V74:V76"/>
    <mergeCell ref="S74:S76"/>
    <mergeCell ref="Y77:Y79"/>
    <mergeCell ref="W77:W79"/>
    <mergeCell ref="X77:X79"/>
    <mergeCell ref="Y74:Y76"/>
    <mergeCell ref="X74:X76"/>
    <mergeCell ref="W74:W76"/>
    <mergeCell ref="A77:A79"/>
    <mergeCell ref="B77:B79"/>
    <mergeCell ref="Q77:Q79"/>
    <mergeCell ref="R77:R79"/>
    <mergeCell ref="X80:X82"/>
    <mergeCell ref="A80:A97"/>
    <mergeCell ref="B80:B82"/>
    <mergeCell ref="Q80:Q82"/>
    <mergeCell ref="R80:R97"/>
    <mergeCell ref="B89:B91"/>
    <mergeCell ref="Q89:Q91"/>
    <mergeCell ref="Q86:Q88"/>
    <mergeCell ref="Q92:Q94"/>
    <mergeCell ref="B92:B94"/>
    <mergeCell ref="Y89:Y91"/>
    <mergeCell ref="S89:S91"/>
    <mergeCell ref="U86:U88"/>
    <mergeCell ref="Y80:Y82"/>
    <mergeCell ref="W83:W85"/>
    <mergeCell ref="X83:X85"/>
    <mergeCell ref="Y83:Y85"/>
    <mergeCell ref="U80:U82"/>
    <mergeCell ref="V80:V82"/>
    <mergeCell ref="W80:W82"/>
    <mergeCell ref="Y86:Y88"/>
    <mergeCell ref="W86:W88"/>
    <mergeCell ref="X86:X88"/>
    <mergeCell ref="B83:B85"/>
    <mergeCell ref="Q83:Q85"/>
    <mergeCell ref="U83:U85"/>
    <mergeCell ref="V83:V85"/>
    <mergeCell ref="B86:B88"/>
    <mergeCell ref="V92:V94"/>
    <mergeCell ref="W92:W94"/>
    <mergeCell ref="X92:X94"/>
    <mergeCell ref="S83:S85"/>
    <mergeCell ref="W89:W91"/>
    <mergeCell ref="X89:X91"/>
    <mergeCell ref="U89:U91"/>
    <mergeCell ref="V89:V91"/>
    <mergeCell ref="V86:V88"/>
    <mergeCell ref="S86:S88"/>
    <mergeCell ref="Y92:Y94"/>
    <mergeCell ref="AE92:AE93"/>
    <mergeCell ref="B95:B97"/>
    <mergeCell ref="Q95:Q97"/>
    <mergeCell ref="U95:U97"/>
    <mergeCell ref="V95:V97"/>
    <mergeCell ref="W95:W97"/>
    <mergeCell ref="X95:X97"/>
    <mergeCell ref="Y95:Y97"/>
    <mergeCell ref="U92:U94"/>
    <mergeCell ref="Y98:Y100"/>
    <mergeCell ref="B101:B103"/>
    <mergeCell ref="Q101:Q103"/>
    <mergeCell ref="U101:U103"/>
    <mergeCell ref="V101:V103"/>
    <mergeCell ref="W101:W103"/>
    <mergeCell ref="X101:X103"/>
    <mergeCell ref="Y101:Y103"/>
    <mergeCell ref="U98:U100"/>
    <mergeCell ref="V98:V100"/>
    <mergeCell ref="W98:W100"/>
    <mergeCell ref="X98:X100"/>
    <mergeCell ref="S101:S103"/>
    <mergeCell ref="S98:S100"/>
    <mergeCell ref="A98:A103"/>
    <mergeCell ref="B98:B100"/>
    <mergeCell ref="Q98:Q100"/>
    <mergeCell ref="R98:R103"/>
    <mergeCell ref="U104:U106"/>
    <mergeCell ref="V104:V106"/>
    <mergeCell ref="B110:B112"/>
    <mergeCell ref="Q110:Q112"/>
    <mergeCell ref="U110:U112"/>
    <mergeCell ref="V110:V112"/>
    <mergeCell ref="S107:S109"/>
    <mergeCell ref="B104:B106"/>
    <mergeCell ref="Q104:Q106"/>
    <mergeCell ref="R104:R112"/>
    <mergeCell ref="W104:W106"/>
    <mergeCell ref="X104:X106"/>
    <mergeCell ref="Y104:Y106"/>
    <mergeCell ref="B107:B109"/>
    <mergeCell ref="Q107:Q109"/>
    <mergeCell ref="U107:U109"/>
    <mergeCell ref="V107:V109"/>
    <mergeCell ref="W107:W109"/>
    <mergeCell ref="X107:X109"/>
    <mergeCell ref="Y107:Y109"/>
    <mergeCell ref="W110:W112"/>
    <mergeCell ref="X110:X112"/>
    <mergeCell ref="Y110:Y112"/>
    <mergeCell ref="A113:A115"/>
    <mergeCell ref="B113:B115"/>
    <mergeCell ref="Q113:Q115"/>
    <mergeCell ref="R113:R115"/>
    <mergeCell ref="A104:A112"/>
    <mergeCell ref="X113:X115"/>
    <mergeCell ref="U113:U115"/>
    <mergeCell ref="A121:A126"/>
    <mergeCell ref="B121:B123"/>
    <mergeCell ref="Q121:Q123"/>
    <mergeCell ref="R121:R126"/>
    <mergeCell ref="B124:B126"/>
    <mergeCell ref="Q124:Q126"/>
    <mergeCell ref="Y113:Y115"/>
    <mergeCell ref="A116:C116"/>
    <mergeCell ref="A120:B120"/>
    <mergeCell ref="Q120:R120"/>
    <mergeCell ref="S113:S115"/>
    <mergeCell ref="A119:E119"/>
    <mergeCell ref="V113:V115"/>
    <mergeCell ref="W113:W115"/>
    <mergeCell ref="Y124:Y126"/>
    <mergeCell ref="U121:U123"/>
    <mergeCell ref="V121:V123"/>
    <mergeCell ref="S121:S126"/>
    <mergeCell ref="W121:W123"/>
    <mergeCell ref="Y121:Y123"/>
    <mergeCell ref="W124:W126"/>
    <mergeCell ref="X121:X123"/>
    <mergeCell ref="U124:U126"/>
    <mergeCell ref="V124:V126"/>
    <mergeCell ref="X124:X126"/>
    <mergeCell ref="X136:X138"/>
    <mergeCell ref="V130:V132"/>
    <mergeCell ref="W130:W132"/>
    <mergeCell ref="V127:V129"/>
    <mergeCell ref="W127:W129"/>
    <mergeCell ref="V136:V138"/>
    <mergeCell ref="W136:W138"/>
    <mergeCell ref="S127:S135"/>
    <mergeCell ref="U130:U132"/>
    <mergeCell ref="S136:S144"/>
    <mergeCell ref="B130:B132"/>
    <mergeCell ref="Q130:Q132"/>
    <mergeCell ref="T130:T132"/>
    <mergeCell ref="B127:B129"/>
    <mergeCell ref="R136:R144"/>
    <mergeCell ref="T136:T138"/>
    <mergeCell ref="B136:B138"/>
    <mergeCell ref="B139:B141"/>
    <mergeCell ref="T139:T144"/>
    <mergeCell ref="U139:U144"/>
    <mergeCell ref="V139:V144"/>
    <mergeCell ref="B142:B144"/>
    <mergeCell ref="Q139:Q141"/>
    <mergeCell ref="S145:S156"/>
    <mergeCell ref="T148:T150"/>
    <mergeCell ref="U148:U150"/>
    <mergeCell ref="Y136:Y138"/>
    <mergeCell ref="W139:W144"/>
    <mergeCell ref="X139:X144"/>
    <mergeCell ref="Y139:Y144"/>
    <mergeCell ref="U136:U138"/>
    <mergeCell ref="R145:R156"/>
    <mergeCell ref="Q151:Q153"/>
    <mergeCell ref="B148:B150"/>
    <mergeCell ref="Y145:Y147"/>
    <mergeCell ref="V148:V150"/>
    <mergeCell ref="W148:W150"/>
    <mergeCell ref="X148:X150"/>
    <mergeCell ref="Y148:Y150"/>
    <mergeCell ref="V145:V147"/>
    <mergeCell ref="Y151:Y153"/>
    <mergeCell ref="W154:W156"/>
    <mergeCell ref="X154:X156"/>
    <mergeCell ref="Y154:Y156"/>
    <mergeCell ref="X151:X153"/>
    <mergeCell ref="W151:W153"/>
    <mergeCell ref="T151:T153"/>
    <mergeCell ref="U151:U153"/>
    <mergeCell ref="V151:V153"/>
    <mergeCell ref="T157:T159"/>
    <mergeCell ref="T154:T156"/>
    <mergeCell ref="U154:U156"/>
    <mergeCell ref="A157:A159"/>
    <mergeCell ref="B157:B159"/>
    <mergeCell ref="Q157:Q159"/>
    <mergeCell ref="R157:R159"/>
    <mergeCell ref="Y157:Y159"/>
    <mergeCell ref="W157:W159"/>
    <mergeCell ref="W160:W162"/>
    <mergeCell ref="U157:U159"/>
    <mergeCell ref="X157:X159"/>
    <mergeCell ref="Y160:Y162"/>
    <mergeCell ref="X160:X162"/>
    <mergeCell ref="W163:W165"/>
    <mergeCell ref="U160:U162"/>
    <mergeCell ref="X166:X168"/>
    <mergeCell ref="X169:X171"/>
    <mergeCell ref="U163:U165"/>
    <mergeCell ref="V160:V162"/>
    <mergeCell ref="Y175:Y177"/>
    <mergeCell ref="X175:X177"/>
    <mergeCell ref="Y172:Y174"/>
    <mergeCell ref="X172:X174"/>
    <mergeCell ref="V175:V177"/>
    <mergeCell ref="B175:B177"/>
    <mergeCell ref="Y169:Y171"/>
    <mergeCell ref="U175:U177"/>
    <mergeCell ref="T172:T174"/>
    <mergeCell ref="U172:U174"/>
    <mergeCell ref="V172:V174"/>
    <mergeCell ref="W172:W174"/>
    <mergeCell ref="S166:S171"/>
    <mergeCell ref="Y166:Y168"/>
    <mergeCell ref="A166:A171"/>
    <mergeCell ref="B166:B168"/>
    <mergeCell ref="Q166:Q168"/>
    <mergeCell ref="R166:R171"/>
    <mergeCell ref="B169:B171"/>
    <mergeCell ref="Q169:Q171"/>
    <mergeCell ref="U178:U180"/>
    <mergeCell ref="W166:W168"/>
    <mergeCell ref="T166:T168"/>
    <mergeCell ref="W169:W171"/>
    <mergeCell ref="U166:U168"/>
    <mergeCell ref="T169:T171"/>
    <mergeCell ref="U169:U171"/>
    <mergeCell ref="V169:V171"/>
    <mergeCell ref="V166:V168"/>
    <mergeCell ref="W175:W177"/>
    <mergeCell ref="T178:T180"/>
    <mergeCell ref="Y181:Y183"/>
    <mergeCell ref="Y178:Y180"/>
    <mergeCell ref="X178:X180"/>
    <mergeCell ref="U181:U183"/>
    <mergeCell ref="X181:X183"/>
    <mergeCell ref="V181:V183"/>
    <mergeCell ref="W181:W183"/>
    <mergeCell ref="V178:V180"/>
    <mergeCell ref="W178:W180"/>
    <mergeCell ref="S172:S180"/>
    <mergeCell ref="A160:A165"/>
    <mergeCell ref="T175:T177"/>
    <mergeCell ref="A184:C184"/>
    <mergeCell ref="A181:A183"/>
    <mergeCell ref="B181:B183"/>
    <mergeCell ref="Q181:Q183"/>
    <mergeCell ref="R181:R183"/>
    <mergeCell ref="T181:T183"/>
    <mergeCell ref="S181:S183"/>
    <mergeCell ref="A172:A180"/>
    <mergeCell ref="B172:B174"/>
    <mergeCell ref="Q172:Q174"/>
    <mergeCell ref="R172:R180"/>
    <mergeCell ref="Q178:Q180"/>
    <mergeCell ref="B178:B180"/>
    <mergeCell ref="Q175:Q177"/>
    <mergeCell ref="T163:T165"/>
    <mergeCell ref="S110:S112"/>
    <mergeCell ref="V157:V159"/>
    <mergeCell ref="S160:S162"/>
    <mergeCell ref="U133:U135"/>
    <mergeCell ref="U127:U129"/>
    <mergeCell ref="S163:S165"/>
    <mergeCell ref="S157:S159"/>
    <mergeCell ref="T160:T162"/>
    <mergeCell ref="V154:V156"/>
    <mergeCell ref="W145:W147"/>
    <mergeCell ref="X145:X147"/>
    <mergeCell ref="T145:T147"/>
    <mergeCell ref="U145:U147"/>
    <mergeCell ref="S92:S94"/>
    <mergeCell ref="S71:S73"/>
    <mergeCell ref="S104:S106"/>
    <mergeCell ref="S80:S82"/>
    <mergeCell ref="S95:S97"/>
    <mergeCell ref="S77:S79"/>
    <mergeCell ref="B163:B165"/>
    <mergeCell ref="Q163:Q165"/>
    <mergeCell ref="R160:R165"/>
    <mergeCell ref="Q160:Q162"/>
    <mergeCell ref="B160:B162"/>
  </mergeCells>
  <printOptions/>
  <pageMargins left="0.31496062992125984" right="0.15748031496062992" top="0.3937007874015748" bottom="0.4330708661417323" header="0" footer="0.15748031496062992"/>
  <pageSetup fitToHeight="0" horizontalDpi="600" verticalDpi="600" orientation="portrait" paperSize="9" scale="75" r:id="rId1"/>
  <headerFooter alignWithMargins="0">
    <oddFooter>&amp;C&amp;"微軟正黑體,標準"&amp;8  &amp;P/ &amp;N</oddFooter>
  </headerFooter>
  <rowBreaks count="2" manualBreakCount="2">
    <brk id="64" max="20" man="1"/>
    <brk id="11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E180"/>
  <sheetViews>
    <sheetView showGridLines="0" zoomScale="107" zoomScaleNormal="107" zoomScaleSheetLayoutView="184" zoomScalePageLayoutView="0" workbookViewId="0" topLeftCell="A1">
      <pane xSplit="3" ySplit="4" topLeftCell="D12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Q136" sqref="Q136:Q138"/>
    </sheetView>
  </sheetViews>
  <sheetFormatPr defaultColWidth="9.00390625" defaultRowHeight="16.5"/>
  <cols>
    <col min="1" max="1" width="3.625" style="16" customWidth="1"/>
    <col min="2" max="2" width="3.75390625" style="16" customWidth="1"/>
    <col min="3" max="3" width="5.125" style="9" customWidth="1"/>
    <col min="4" max="6" width="5.00390625" style="1" customWidth="1"/>
    <col min="7" max="10" width="4.875" style="1" customWidth="1"/>
    <col min="11" max="12" width="4.875" style="9" customWidth="1"/>
    <col min="13" max="13" width="4.875" style="20" customWidth="1"/>
    <col min="14" max="15" width="5.25390625" style="9" customWidth="1"/>
    <col min="16" max="16" width="5.50390625" style="9" customWidth="1"/>
    <col min="17" max="17" width="5.125" style="9" customWidth="1"/>
    <col min="18" max="18" width="4.875" style="9" customWidth="1"/>
    <col min="19" max="20" width="4.875" style="1" customWidth="1"/>
    <col min="21" max="21" width="4.50390625" style="22" customWidth="1"/>
    <col min="22" max="22" width="4.50390625" style="104" customWidth="1"/>
    <col min="23" max="23" width="4.875" style="23" customWidth="1"/>
    <col min="24" max="24" width="5.625" style="17" customWidth="1"/>
    <col min="25" max="25" width="6.375" style="17" customWidth="1"/>
    <col min="26" max="16384" width="9.00390625" style="2" customWidth="1"/>
  </cols>
  <sheetData>
    <row r="1" spans="1:25" ht="22.5" customHeight="1">
      <c r="A1" s="292" t="s">
        <v>112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102"/>
      <c r="W1" s="102"/>
      <c r="X1" s="100"/>
      <c r="Y1" s="2"/>
    </row>
    <row r="2" spans="1:25" ht="20.25" customHeight="1">
      <c r="A2" s="293" t="s">
        <v>121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103"/>
      <c r="W2" s="103"/>
      <c r="X2" s="101"/>
      <c r="Y2" s="2"/>
    </row>
    <row r="3" spans="1:25" ht="18.75" customHeight="1" thickBot="1">
      <c r="A3" s="299" t="s">
        <v>114</v>
      </c>
      <c r="B3" s="299"/>
      <c r="C3" s="299"/>
      <c r="D3" s="299"/>
      <c r="J3" s="3"/>
      <c r="K3" s="309" t="s">
        <v>113</v>
      </c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103"/>
      <c r="W3" s="103"/>
      <c r="X3" s="105"/>
      <c r="Y3" s="2"/>
    </row>
    <row r="4" spans="1:25" ht="18" customHeight="1" thickBot="1">
      <c r="A4" s="279" t="s">
        <v>13</v>
      </c>
      <c r="B4" s="283"/>
      <c r="C4" s="114" t="s">
        <v>0</v>
      </c>
      <c r="D4" s="115" t="s">
        <v>111</v>
      </c>
      <c r="E4" s="115" t="s">
        <v>1</v>
      </c>
      <c r="F4" s="115" t="s">
        <v>2</v>
      </c>
      <c r="G4" s="115" t="s">
        <v>3</v>
      </c>
      <c r="H4" s="115" t="s">
        <v>16</v>
      </c>
      <c r="I4" s="115" t="s">
        <v>4</v>
      </c>
      <c r="J4" s="115" t="s">
        <v>5</v>
      </c>
      <c r="K4" s="115" t="s">
        <v>6</v>
      </c>
      <c r="L4" s="115" t="s">
        <v>7</v>
      </c>
      <c r="M4" s="115" t="s">
        <v>8</v>
      </c>
      <c r="N4" s="116" t="s">
        <v>9</v>
      </c>
      <c r="O4" s="117" t="s">
        <v>10</v>
      </c>
      <c r="P4" s="118" t="s">
        <v>11</v>
      </c>
      <c r="Q4" s="284" t="s">
        <v>123</v>
      </c>
      <c r="R4" s="283"/>
      <c r="S4" s="151" t="s">
        <v>125</v>
      </c>
      <c r="T4" s="152" t="s">
        <v>109</v>
      </c>
      <c r="U4" s="152" t="s">
        <v>18</v>
      </c>
      <c r="V4" s="103"/>
      <c r="W4" s="133" t="s">
        <v>15</v>
      </c>
      <c r="X4" s="25" t="s">
        <v>14</v>
      </c>
      <c r="Y4" s="25" t="s">
        <v>12</v>
      </c>
    </row>
    <row r="5" spans="1:25" ht="16.5" customHeight="1">
      <c r="A5" s="206" t="s">
        <v>30</v>
      </c>
      <c r="B5" s="220" t="s">
        <v>31</v>
      </c>
      <c r="C5" s="107" t="s">
        <v>32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4</v>
      </c>
      <c r="M5" s="26">
        <v>0</v>
      </c>
      <c r="N5" s="26">
        <v>0</v>
      </c>
      <c r="O5" s="27">
        <v>0</v>
      </c>
      <c r="P5" s="28">
        <f>SUM(D5:O5)</f>
        <v>4</v>
      </c>
      <c r="Q5" s="222">
        <f>P5+P6+P7</f>
        <v>225</v>
      </c>
      <c r="R5" s="222">
        <f>SUM(Q5:Q13)</f>
        <v>393</v>
      </c>
      <c r="S5" s="142"/>
      <c r="T5" s="248">
        <v>92</v>
      </c>
      <c r="U5" s="248">
        <v>132</v>
      </c>
      <c r="V5" s="103"/>
      <c r="W5" s="303">
        <v>321</v>
      </c>
      <c r="X5" s="294">
        <v>248</v>
      </c>
      <c r="Y5" s="294">
        <v>227</v>
      </c>
    </row>
    <row r="6" spans="1:25" ht="16.5" customHeight="1">
      <c r="A6" s="201"/>
      <c r="B6" s="218"/>
      <c r="C6" s="108" t="s">
        <v>33</v>
      </c>
      <c r="D6" s="30">
        <v>55</v>
      </c>
      <c r="E6" s="29">
        <v>2</v>
      </c>
      <c r="F6" s="30">
        <v>15</v>
      </c>
      <c r="G6" s="30">
        <v>20</v>
      </c>
      <c r="H6" s="30">
        <v>22</v>
      </c>
      <c r="I6" s="30">
        <v>16</v>
      </c>
      <c r="J6" s="31">
        <v>17</v>
      </c>
      <c r="K6" s="31">
        <v>13</v>
      </c>
      <c r="L6" s="30">
        <v>20</v>
      </c>
      <c r="M6" s="30">
        <v>23</v>
      </c>
      <c r="N6" s="30">
        <v>14</v>
      </c>
      <c r="O6" s="32">
        <v>4</v>
      </c>
      <c r="P6" s="33">
        <f>SUM(D6:O6)</f>
        <v>221</v>
      </c>
      <c r="Q6" s="214"/>
      <c r="R6" s="214"/>
      <c r="S6" s="143">
        <v>116</v>
      </c>
      <c r="T6" s="237"/>
      <c r="U6" s="237"/>
      <c r="V6" s="103"/>
      <c r="W6" s="301"/>
      <c r="X6" s="295"/>
      <c r="Y6" s="295"/>
    </row>
    <row r="7" spans="1:25" ht="16.5" customHeight="1">
      <c r="A7" s="201"/>
      <c r="B7" s="221"/>
      <c r="C7" s="109" t="s">
        <v>34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5">
        <v>0</v>
      </c>
      <c r="L7" s="34">
        <v>0</v>
      </c>
      <c r="M7" s="34">
        <v>0</v>
      </c>
      <c r="N7" s="34">
        <v>0</v>
      </c>
      <c r="O7" s="36">
        <v>0</v>
      </c>
      <c r="P7" s="137">
        <f>SUM(D7:O7)</f>
        <v>0</v>
      </c>
      <c r="Q7" s="223"/>
      <c r="R7" s="214"/>
      <c r="S7" s="144"/>
      <c r="T7" s="256"/>
      <c r="U7" s="256"/>
      <c r="V7" s="103"/>
      <c r="W7" s="302"/>
      <c r="X7" s="298"/>
      <c r="Y7" s="298"/>
    </row>
    <row r="8" spans="1:25" ht="16.5" customHeight="1">
      <c r="A8" s="201"/>
      <c r="B8" s="217" t="s">
        <v>35</v>
      </c>
      <c r="C8" s="110" t="s">
        <v>32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9">
        <v>0</v>
      </c>
      <c r="L8" s="38">
        <v>0</v>
      </c>
      <c r="M8" s="39">
        <v>0</v>
      </c>
      <c r="N8" s="39">
        <v>0</v>
      </c>
      <c r="O8" s="40">
        <v>0</v>
      </c>
      <c r="P8" s="49">
        <f aca="true" t="shared" si="0" ref="P8:P71">SUM(D8:O8)</f>
        <v>0</v>
      </c>
      <c r="Q8" s="213">
        <f>P8+P9+P10</f>
        <v>116</v>
      </c>
      <c r="R8" s="214"/>
      <c r="S8" s="145"/>
      <c r="T8" s="236">
        <v>94</v>
      </c>
      <c r="U8" s="236">
        <v>0</v>
      </c>
      <c r="V8" s="103"/>
      <c r="W8" s="300">
        <v>16</v>
      </c>
      <c r="X8" s="297">
        <v>97</v>
      </c>
      <c r="Y8" s="297">
        <v>16</v>
      </c>
    </row>
    <row r="9" spans="1:25" ht="16.5" customHeight="1">
      <c r="A9" s="201"/>
      <c r="B9" s="218"/>
      <c r="C9" s="108" t="s">
        <v>33</v>
      </c>
      <c r="D9" s="30">
        <v>0</v>
      </c>
      <c r="E9" s="30">
        <v>0</v>
      </c>
      <c r="F9" s="30">
        <v>0</v>
      </c>
      <c r="G9" s="30">
        <v>23</v>
      </c>
      <c r="H9" s="30">
        <v>0</v>
      </c>
      <c r="I9" s="30">
        <v>0</v>
      </c>
      <c r="J9" s="31">
        <v>6</v>
      </c>
      <c r="K9" s="31">
        <v>0</v>
      </c>
      <c r="L9" s="30">
        <v>73</v>
      </c>
      <c r="M9" s="31">
        <v>0</v>
      </c>
      <c r="N9" s="31">
        <v>4</v>
      </c>
      <c r="O9" s="31">
        <v>10</v>
      </c>
      <c r="P9" s="33">
        <f t="shared" si="0"/>
        <v>116</v>
      </c>
      <c r="Q9" s="214"/>
      <c r="R9" s="214"/>
      <c r="S9" s="143">
        <v>45</v>
      </c>
      <c r="T9" s="237"/>
      <c r="U9" s="237"/>
      <c r="V9" s="103"/>
      <c r="W9" s="301"/>
      <c r="X9" s="295"/>
      <c r="Y9" s="295"/>
    </row>
    <row r="10" spans="1:25" ht="16.5" customHeight="1">
      <c r="A10" s="201"/>
      <c r="B10" s="221"/>
      <c r="C10" s="111" t="s">
        <v>34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3">
        <v>0</v>
      </c>
      <c r="L10" s="42">
        <v>0</v>
      </c>
      <c r="M10" s="43">
        <v>0</v>
      </c>
      <c r="N10" s="43">
        <v>0</v>
      </c>
      <c r="O10" s="44">
        <v>0</v>
      </c>
      <c r="P10" s="137">
        <f t="shared" si="0"/>
        <v>0</v>
      </c>
      <c r="Q10" s="223"/>
      <c r="R10" s="214"/>
      <c r="S10" s="144"/>
      <c r="T10" s="256"/>
      <c r="U10" s="256"/>
      <c r="V10" s="103"/>
      <c r="W10" s="302"/>
      <c r="X10" s="298"/>
      <c r="Y10" s="298"/>
    </row>
    <row r="11" spans="1:25" ht="16.5" customHeight="1">
      <c r="A11" s="201"/>
      <c r="B11" s="217" t="s">
        <v>36</v>
      </c>
      <c r="C11" s="112" t="s">
        <v>32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7">
        <v>0</v>
      </c>
      <c r="L11" s="46">
        <v>0</v>
      </c>
      <c r="M11" s="47">
        <v>0</v>
      </c>
      <c r="N11" s="47">
        <v>0</v>
      </c>
      <c r="O11" s="48">
        <v>0</v>
      </c>
      <c r="P11" s="49">
        <f t="shared" si="0"/>
        <v>0</v>
      </c>
      <c r="Q11" s="213">
        <f>P11+P12+P13</f>
        <v>52</v>
      </c>
      <c r="R11" s="214"/>
      <c r="S11" s="143"/>
      <c r="T11" s="236">
        <v>93</v>
      </c>
      <c r="U11" s="236">
        <v>113</v>
      </c>
      <c r="V11" s="103"/>
      <c r="W11" s="300">
        <v>52</v>
      </c>
      <c r="X11" s="297">
        <v>77</v>
      </c>
      <c r="Y11" s="297">
        <v>35</v>
      </c>
    </row>
    <row r="12" spans="1:25" ht="16.5" customHeight="1">
      <c r="A12" s="201"/>
      <c r="B12" s="218"/>
      <c r="C12" s="108" t="s">
        <v>33</v>
      </c>
      <c r="D12" s="30">
        <v>21</v>
      </c>
      <c r="E12" s="29">
        <v>15</v>
      </c>
      <c r="F12" s="30">
        <v>5</v>
      </c>
      <c r="G12" s="30">
        <v>0</v>
      </c>
      <c r="H12" s="30">
        <v>0</v>
      </c>
      <c r="I12" s="30">
        <v>0</v>
      </c>
      <c r="J12" s="30">
        <v>0</v>
      </c>
      <c r="K12" s="31">
        <v>0</v>
      </c>
      <c r="L12" s="30">
        <v>0</v>
      </c>
      <c r="M12" s="31">
        <v>0</v>
      </c>
      <c r="N12" s="31">
        <v>0</v>
      </c>
      <c r="O12" s="32">
        <v>11</v>
      </c>
      <c r="P12" s="33">
        <f t="shared" si="0"/>
        <v>52</v>
      </c>
      <c r="Q12" s="214"/>
      <c r="R12" s="214"/>
      <c r="S12" s="143">
        <v>105</v>
      </c>
      <c r="T12" s="237"/>
      <c r="U12" s="237"/>
      <c r="V12" s="103"/>
      <c r="W12" s="301"/>
      <c r="X12" s="295"/>
      <c r="Y12" s="295"/>
    </row>
    <row r="13" spans="1:25" ht="16.5" customHeight="1" thickBot="1">
      <c r="A13" s="202"/>
      <c r="B13" s="219"/>
      <c r="C13" s="113" t="s">
        <v>34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1">
        <v>0</v>
      </c>
      <c r="L13" s="50">
        <v>0</v>
      </c>
      <c r="M13" s="51">
        <v>0</v>
      </c>
      <c r="N13" s="51">
        <v>0</v>
      </c>
      <c r="O13" s="52">
        <v>0</v>
      </c>
      <c r="P13" s="89">
        <f t="shared" si="0"/>
        <v>0</v>
      </c>
      <c r="Q13" s="224"/>
      <c r="R13" s="224"/>
      <c r="S13" s="146"/>
      <c r="T13" s="238"/>
      <c r="U13" s="238"/>
      <c r="V13" s="103"/>
      <c r="W13" s="304"/>
      <c r="X13" s="296"/>
      <c r="Y13" s="296"/>
    </row>
    <row r="14" spans="1:25" ht="16.5" customHeight="1">
      <c r="A14" s="206" t="s">
        <v>37</v>
      </c>
      <c r="B14" s="220" t="s">
        <v>38</v>
      </c>
      <c r="C14" s="107" t="s">
        <v>32</v>
      </c>
      <c r="D14" s="38">
        <v>0</v>
      </c>
      <c r="E14" s="26">
        <v>0</v>
      </c>
      <c r="F14" s="26">
        <v>0</v>
      </c>
      <c r="G14" s="38">
        <v>0</v>
      </c>
      <c r="H14" s="26">
        <v>0</v>
      </c>
      <c r="I14" s="26">
        <v>0</v>
      </c>
      <c r="J14" s="46">
        <v>0</v>
      </c>
      <c r="K14" s="46">
        <v>0</v>
      </c>
      <c r="L14" s="26">
        <v>0</v>
      </c>
      <c r="M14" s="27">
        <v>0</v>
      </c>
      <c r="N14" s="27">
        <v>0</v>
      </c>
      <c r="O14" s="40">
        <v>0</v>
      </c>
      <c r="P14" s="49">
        <f t="shared" si="0"/>
        <v>0</v>
      </c>
      <c r="Q14" s="222">
        <f>P14+P15+P16</f>
        <v>2</v>
      </c>
      <c r="R14" s="222">
        <f>SUM(Q14:Q22)</f>
        <v>28</v>
      </c>
      <c r="S14" s="142"/>
      <c r="T14" s="248">
        <v>0</v>
      </c>
      <c r="U14" s="248">
        <v>14</v>
      </c>
      <c r="V14" s="103"/>
      <c r="W14" s="303">
        <v>31</v>
      </c>
      <c r="X14" s="294">
        <v>0</v>
      </c>
      <c r="Y14" s="294">
        <v>0</v>
      </c>
    </row>
    <row r="15" spans="1:25" ht="16.5" customHeight="1">
      <c r="A15" s="201"/>
      <c r="B15" s="218"/>
      <c r="C15" s="108" t="s">
        <v>33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2</v>
      </c>
      <c r="J15" s="30">
        <v>0</v>
      </c>
      <c r="K15" s="30">
        <v>0</v>
      </c>
      <c r="L15" s="30">
        <v>0</v>
      </c>
      <c r="M15" s="30">
        <v>0</v>
      </c>
      <c r="N15" s="31">
        <v>0</v>
      </c>
      <c r="O15" s="32">
        <v>0</v>
      </c>
      <c r="P15" s="33">
        <f t="shared" si="0"/>
        <v>2</v>
      </c>
      <c r="Q15" s="214"/>
      <c r="R15" s="214"/>
      <c r="S15" s="143">
        <v>33</v>
      </c>
      <c r="T15" s="237"/>
      <c r="U15" s="237"/>
      <c r="V15" s="103"/>
      <c r="W15" s="301"/>
      <c r="X15" s="295"/>
      <c r="Y15" s="295"/>
    </row>
    <row r="16" spans="1:25" ht="16.5" customHeight="1">
      <c r="A16" s="201"/>
      <c r="B16" s="221"/>
      <c r="C16" s="109" t="s">
        <v>94</v>
      </c>
      <c r="D16" s="42">
        <v>0</v>
      </c>
      <c r="E16" s="34">
        <v>0</v>
      </c>
      <c r="F16" s="34">
        <v>0</v>
      </c>
      <c r="G16" s="42">
        <v>0</v>
      </c>
      <c r="H16" s="34">
        <v>0</v>
      </c>
      <c r="I16" s="34">
        <v>0</v>
      </c>
      <c r="J16" s="42">
        <v>0</v>
      </c>
      <c r="K16" s="42">
        <v>0</v>
      </c>
      <c r="L16" s="42">
        <v>0</v>
      </c>
      <c r="M16" s="43">
        <v>0</v>
      </c>
      <c r="N16" s="43">
        <v>0</v>
      </c>
      <c r="O16" s="44">
        <v>0</v>
      </c>
      <c r="P16" s="137">
        <f t="shared" si="0"/>
        <v>0</v>
      </c>
      <c r="Q16" s="223"/>
      <c r="R16" s="214"/>
      <c r="S16" s="144"/>
      <c r="T16" s="256"/>
      <c r="U16" s="256"/>
      <c r="V16" s="103"/>
      <c r="W16" s="302"/>
      <c r="X16" s="298"/>
      <c r="Y16" s="298"/>
    </row>
    <row r="17" spans="1:25" ht="16.5" customHeight="1">
      <c r="A17" s="201"/>
      <c r="B17" s="217" t="s">
        <v>39</v>
      </c>
      <c r="C17" s="110" t="s">
        <v>32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0">
        <v>0</v>
      </c>
      <c r="K17" s="30">
        <v>0</v>
      </c>
      <c r="L17" s="46">
        <v>0</v>
      </c>
      <c r="M17" s="47">
        <v>0</v>
      </c>
      <c r="N17" s="47">
        <v>0</v>
      </c>
      <c r="O17" s="40">
        <v>0</v>
      </c>
      <c r="P17" s="49">
        <f t="shared" si="0"/>
        <v>0</v>
      </c>
      <c r="Q17" s="213">
        <f>P17+P18+P19</f>
        <v>26</v>
      </c>
      <c r="R17" s="214"/>
      <c r="S17" s="145"/>
      <c r="T17" s="236">
        <v>36</v>
      </c>
      <c r="U17" s="236">
        <v>1</v>
      </c>
      <c r="V17" s="103"/>
      <c r="W17" s="300">
        <v>21</v>
      </c>
      <c r="X17" s="297">
        <v>36</v>
      </c>
      <c r="Y17" s="297">
        <v>19</v>
      </c>
    </row>
    <row r="18" spans="1:25" ht="16.5" customHeight="1">
      <c r="A18" s="201"/>
      <c r="B18" s="218"/>
      <c r="C18" s="108" t="s">
        <v>33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26</v>
      </c>
      <c r="J18" s="128">
        <v>0</v>
      </c>
      <c r="K18" s="30">
        <v>0</v>
      </c>
      <c r="L18" s="30">
        <v>0</v>
      </c>
      <c r="M18" s="31">
        <v>0</v>
      </c>
      <c r="N18" s="31">
        <v>0</v>
      </c>
      <c r="O18" s="32">
        <v>0</v>
      </c>
      <c r="P18" s="33">
        <f t="shared" si="0"/>
        <v>26</v>
      </c>
      <c r="Q18" s="214"/>
      <c r="R18" s="214"/>
      <c r="S18" s="143">
        <v>43</v>
      </c>
      <c r="T18" s="237"/>
      <c r="U18" s="237"/>
      <c r="V18" s="103"/>
      <c r="W18" s="301"/>
      <c r="X18" s="295"/>
      <c r="Y18" s="295"/>
    </row>
    <row r="19" spans="1:25" ht="16.5" customHeight="1">
      <c r="A19" s="201"/>
      <c r="B19" s="221"/>
      <c r="C19" s="111" t="s">
        <v>34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3">
        <v>0</v>
      </c>
      <c r="N19" s="43">
        <v>0</v>
      </c>
      <c r="O19" s="44">
        <v>0</v>
      </c>
      <c r="P19" s="137">
        <f t="shared" si="0"/>
        <v>0</v>
      </c>
      <c r="Q19" s="223"/>
      <c r="R19" s="214"/>
      <c r="S19" s="144"/>
      <c r="T19" s="256"/>
      <c r="U19" s="256"/>
      <c r="V19" s="103"/>
      <c r="W19" s="302"/>
      <c r="X19" s="298"/>
      <c r="Y19" s="298"/>
    </row>
    <row r="20" spans="1:25" ht="16.5" customHeight="1">
      <c r="A20" s="201"/>
      <c r="B20" s="217" t="s">
        <v>40</v>
      </c>
      <c r="C20" s="112" t="s">
        <v>32</v>
      </c>
      <c r="D20" s="38">
        <v>0</v>
      </c>
      <c r="E20" s="46">
        <v>0</v>
      </c>
      <c r="F20" s="46">
        <v>0</v>
      </c>
      <c r="G20" s="38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7">
        <v>0</v>
      </c>
      <c r="N20" s="47">
        <v>0</v>
      </c>
      <c r="O20" s="40">
        <v>0</v>
      </c>
      <c r="P20" s="49">
        <f t="shared" si="0"/>
        <v>0</v>
      </c>
      <c r="Q20" s="213">
        <f>P20+P21+P22</f>
        <v>0</v>
      </c>
      <c r="R20" s="214"/>
      <c r="S20" s="143"/>
      <c r="T20" s="236">
        <v>15</v>
      </c>
      <c r="U20" s="236">
        <v>4</v>
      </c>
      <c r="V20" s="103"/>
      <c r="W20" s="300">
        <v>0</v>
      </c>
      <c r="X20" s="297">
        <v>0</v>
      </c>
      <c r="Y20" s="297">
        <v>0</v>
      </c>
    </row>
    <row r="21" spans="1:25" ht="16.5" customHeight="1">
      <c r="A21" s="201"/>
      <c r="B21" s="218"/>
      <c r="C21" s="108" t="s">
        <v>33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1">
        <v>0</v>
      </c>
      <c r="N21" s="31">
        <v>0</v>
      </c>
      <c r="O21" s="32">
        <v>0</v>
      </c>
      <c r="P21" s="33">
        <f t="shared" si="0"/>
        <v>0</v>
      </c>
      <c r="Q21" s="214"/>
      <c r="R21" s="214"/>
      <c r="S21" s="143">
        <v>0</v>
      </c>
      <c r="T21" s="237"/>
      <c r="U21" s="237"/>
      <c r="V21" s="103"/>
      <c r="W21" s="301"/>
      <c r="X21" s="295"/>
      <c r="Y21" s="295"/>
    </row>
    <row r="22" spans="1:25" ht="16.5" customHeight="1" thickBot="1">
      <c r="A22" s="202"/>
      <c r="B22" s="219"/>
      <c r="C22" s="113" t="s">
        <v>34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1">
        <v>0</v>
      </c>
      <c r="N22" s="51">
        <v>0</v>
      </c>
      <c r="O22" s="52">
        <v>0</v>
      </c>
      <c r="P22" s="89">
        <f t="shared" si="0"/>
        <v>0</v>
      </c>
      <c r="Q22" s="224"/>
      <c r="R22" s="224"/>
      <c r="S22" s="146"/>
      <c r="T22" s="238"/>
      <c r="U22" s="238"/>
      <c r="V22" s="103"/>
      <c r="W22" s="304"/>
      <c r="X22" s="296"/>
      <c r="Y22" s="296"/>
    </row>
    <row r="23" spans="1:25" ht="16.5" customHeight="1">
      <c r="A23" s="206" t="s">
        <v>41</v>
      </c>
      <c r="B23" s="220" t="s">
        <v>42</v>
      </c>
      <c r="C23" s="107" t="s">
        <v>32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30">
        <v>0</v>
      </c>
      <c r="K23" s="46">
        <v>0</v>
      </c>
      <c r="L23" s="26">
        <v>0</v>
      </c>
      <c r="M23" s="27">
        <v>0</v>
      </c>
      <c r="N23" s="27">
        <v>0</v>
      </c>
      <c r="O23" s="48">
        <v>0</v>
      </c>
      <c r="P23" s="49">
        <f t="shared" si="0"/>
        <v>0</v>
      </c>
      <c r="Q23" s="222">
        <f>P23+P24+P25</f>
        <v>286</v>
      </c>
      <c r="R23" s="222">
        <f>SUM(Q23:Q40)</f>
        <v>1192</v>
      </c>
      <c r="S23" s="142"/>
      <c r="T23" s="248">
        <v>33</v>
      </c>
      <c r="U23" s="248">
        <v>55</v>
      </c>
      <c r="V23" s="103"/>
      <c r="W23" s="303">
        <v>87</v>
      </c>
      <c r="X23" s="294">
        <v>57</v>
      </c>
      <c r="Y23" s="294">
        <v>46</v>
      </c>
    </row>
    <row r="24" spans="1:25" ht="16.5" customHeight="1">
      <c r="A24" s="201"/>
      <c r="B24" s="218"/>
      <c r="C24" s="108" t="s">
        <v>33</v>
      </c>
      <c r="D24" s="30">
        <v>38</v>
      </c>
      <c r="E24" s="30">
        <v>5</v>
      </c>
      <c r="F24" s="29">
        <v>13</v>
      </c>
      <c r="G24" s="30">
        <v>0</v>
      </c>
      <c r="H24" s="30">
        <v>0</v>
      </c>
      <c r="I24" s="30">
        <v>55</v>
      </c>
      <c r="J24" s="30">
        <v>2</v>
      </c>
      <c r="K24" s="30">
        <v>0</v>
      </c>
      <c r="L24" s="30">
        <v>1</v>
      </c>
      <c r="M24" s="34">
        <v>0</v>
      </c>
      <c r="N24" s="31">
        <v>136</v>
      </c>
      <c r="O24" s="32">
        <v>36</v>
      </c>
      <c r="P24" s="33">
        <f t="shared" si="0"/>
        <v>286</v>
      </c>
      <c r="Q24" s="214"/>
      <c r="R24" s="214"/>
      <c r="S24" s="143">
        <v>36</v>
      </c>
      <c r="T24" s="237"/>
      <c r="U24" s="237"/>
      <c r="V24" s="103"/>
      <c r="W24" s="301"/>
      <c r="X24" s="295"/>
      <c r="Y24" s="295"/>
    </row>
    <row r="25" spans="1:25" ht="16.5" customHeight="1">
      <c r="A25" s="201"/>
      <c r="B25" s="221"/>
      <c r="C25" s="109" t="s">
        <v>34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42">
        <v>0</v>
      </c>
      <c r="M25" s="43">
        <v>0</v>
      </c>
      <c r="N25" s="43">
        <v>0</v>
      </c>
      <c r="O25" s="44">
        <v>0</v>
      </c>
      <c r="P25" s="137">
        <f t="shared" si="0"/>
        <v>0</v>
      </c>
      <c r="Q25" s="223"/>
      <c r="R25" s="214"/>
      <c r="S25" s="144"/>
      <c r="T25" s="256"/>
      <c r="U25" s="256"/>
      <c r="V25" s="103"/>
      <c r="W25" s="302"/>
      <c r="X25" s="298"/>
      <c r="Y25" s="298"/>
    </row>
    <row r="26" spans="1:25" ht="16.5" customHeight="1">
      <c r="A26" s="201"/>
      <c r="B26" s="217" t="s">
        <v>43</v>
      </c>
      <c r="C26" s="110" t="s">
        <v>32</v>
      </c>
      <c r="D26" s="38">
        <v>0</v>
      </c>
      <c r="E26" s="38">
        <v>0</v>
      </c>
      <c r="F26" s="38">
        <v>0</v>
      </c>
      <c r="G26" s="38">
        <v>0</v>
      </c>
      <c r="H26" s="38">
        <v>22</v>
      </c>
      <c r="I26" s="38">
        <v>0</v>
      </c>
      <c r="J26" s="38">
        <v>0</v>
      </c>
      <c r="K26" s="38">
        <v>2</v>
      </c>
      <c r="L26" s="46">
        <v>0</v>
      </c>
      <c r="M26" s="47">
        <v>2</v>
      </c>
      <c r="N26" s="47">
        <v>0</v>
      </c>
      <c r="O26" s="40">
        <v>0</v>
      </c>
      <c r="P26" s="49">
        <f t="shared" si="0"/>
        <v>26</v>
      </c>
      <c r="Q26" s="213">
        <f>P26+P27+P28</f>
        <v>490</v>
      </c>
      <c r="R26" s="214"/>
      <c r="S26" s="145"/>
      <c r="T26" s="236">
        <v>324</v>
      </c>
      <c r="U26" s="236">
        <v>305</v>
      </c>
      <c r="V26" s="103"/>
      <c r="W26" s="300">
        <v>606</v>
      </c>
      <c r="X26" s="297">
        <v>609</v>
      </c>
      <c r="Y26" s="297">
        <v>612</v>
      </c>
    </row>
    <row r="27" spans="1:25" ht="16.5" customHeight="1">
      <c r="A27" s="201"/>
      <c r="B27" s="218"/>
      <c r="C27" s="108" t="s">
        <v>33</v>
      </c>
      <c r="D27" s="30">
        <v>17</v>
      </c>
      <c r="E27" s="30">
        <v>58</v>
      </c>
      <c r="F27" s="29">
        <v>18</v>
      </c>
      <c r="G27" s="30">
        <v>6</v>
      </c>
      <c r="H27" s="30">
        <v>54</v>
      </c>
      <c r="I27" s="30">
        <v>93</v>
      </c>
      <c r="J27" s="30">
        <v>32</v>
      </c>
      <c r="K27" s="31">
        <v>15</v>
      </c>
      <c r="L27" s="30">
        <v>36</v>
      </c>
      <c r="M27" s="31">
        <v>44</v>
      </c>
      <c r="N27" s="31">
        <v>63</v>
      </c>
      <c r="O27" s="32">
        <v>28</v>
      </c>
      <c r="P27" s="33">
        <f t="shared" si="0"/>
        <v>464</v>
      </c>
      <c r="Q27" s="214"/>
      <c r="R27" s="214"/>
      <c r="S27" s="143">
        <v>300</v>
      </c>
      <c r="T27" s="237"/>
      <c r="U27" s="237"/>
      <c r="V27" s="103"/>
      <c r="W27" s="301"/>
      <c r="X27" s="295"/>
      <c r="Y27" s="295"/>
    </row>
    <row r="28" spans="1:25" ht="16.5" customHeight="1">
      <c r="A28" s="201"/>
      <c r="B28" s="221"/>
      <c r="C28" s="111" t="s">
        <v>34</v>
      </c>
      <c r="D28" s="34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3">
        <v>0</v>
      </c>
      <c r="N28" s="43">
        <v>0</v>
      </c>
      <c r="O28" s="44">
        <v>0</v>
      </c>
      <c r="P28" s="137">
        <f t="shared" si="0"/>
        <v>0</v>
      </c>
      <c r="Q28" s="223"/>
      <c r="R28" s="214"/>
      <c r="S28" s="144"/>
      <c r="T28" s="256"/>
      <c r="U28" s="256"/>
      <c r="V28" s="103"/>
      <c r="W28" s="302"/>
      <c r="X28" s="298"/>
      <c r="Y28" s="298"/>
    </row>
    <row r="29" spans="1:25" ht="16.5" customHeight="1">
      <c r="A29" s="201"/>
      <c r="B29" s="217" t="s">
        <v>95</v>
      </c>
      <c r="C29" s="110" t="s">
        <v>32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10</v>
      </c>
      <c r="O29" s="40">
        <v>5</v>
      </c>
      <c r="P29" s="49">
        <f t="shared" si="0"/>
        <v>15</v>
      </c>
      <c r="Q29" s="213">
        <f>P29+P30+P31</f>
        <v>243</v>
      </c>
      <c r="R29" s="214"/>
      <c r="S29" s="145"/>
      <c r="T29" s="236">
        <v>95</v>
      </c>
      <c r="U29" s="236">
        <v>87</v>
      </c>
      <c r="V29" s="103"/>
      <c r="W29" s="300">
        <v>436</v>
      </c>
      <c r="X29" s="297">
        <v>203</v>
      </c>
      <c r="Y29" s="297">
        <v>83</v>
      </c>
    </row>
    <row r="30" spans="1:25" ht="16.5" customHeight="1">
      <c r="A30" s="201"/>
      <c r="B30" s="218"/>
      <c r="C30" s="108" t="s">
        <v>33</v>
      </c>
      <c r="D30" s="30">
        <v>9</v>
      </c>
      <c r="E30" s="30">
        <v>2</v>
      </c>
      <c r="F30" s="29">
        <v>71</v>
      </c>
      <c r="G30" s="30">
        <v>27</v>
      </c>
      <c r="H30" s="30">
        <v>0</v>
      </c>
      <c r="I30" s="30">
        <v>18</v>
      </c>
      <c r="J30" s="30">
        <v>7</v>
      </c>
      <c r="K30" s="31">
        <v>31</v>
      </c>
      <c r="L30" s="30">
        <v>0</v>
      </c>
      <c r="M30" s="30">
        <v>25</v>
      </c>
      <c r="N30" s="30">
        <v>26</v>
      </c>
      <c r="O30" s="32">
        <v>12</v>
      </c>
      <c r="P30" s="33">
        <f t="shared" si="0"/>
        <v>228</v>
      </c>
      <c r="Q30" s="214"/>
      <c r="R30" s="214"/>
      <c r="S30" s="143">
        <v>173</v>
      </c>
      <c r="T30" s="237"/>
      <c r="U30" s="237"/>
      <c r="V30" s="103"/>
      <c r="W30" s="301"/>
      <c r="X30" s="295"/>
      <c r="Y30" s="295"/>
    </row>
    <row r="31" spans="1:25" ht="16.5" customHeight="1">
      <c r="A31" s="201"/>
      <c r="B31" s="221"/>
      <c r="C31" s="111" t="s">
        <v>34</v>
      </c>
      <c r="D31" s="34">
        <v>0</v>
      </c>
      <c r="E31" s="42">
        <v>0</v>
      </c>
      <c r="F31" s="42">
        <v>0</v>
      </c>
      <c r="G31" s="34">
        <v>0</v>
      </c>
      <c r="H31" s="42">
        <v>0</v>
      </c>
      <c r="I31" s="34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4">
        <v>0</v>
      </c>
      <c r="P31" s="137">
        <f t="shared" si="0"/>
        <v>0</v>
      </c>
      <c r="Q31" s="223"/>
      <c r="R31" s="214"/>
      <c r="S31" s="144"/>
      <c r="T31" s="256"/>
      <c r="U31" s="256"/>
      <c r="V31" s="103"/>
      <c r="W31" s="302"/>
      <c r="X31" s="298"/>
      <c r="Y31" s="298"/>
    </row>
    <row r="32" spans="1:25" ht="16.5" customHeight="1">
      <c r="A32" s="201"/>
      <c r="B32" s="217" t="s">
        <v>96</v>
      </c>
      <c r="C32" s="112" t="s">
        <v>32</v>
      </c>
      <c r="D32" s="38">
        <v>0</v>
      </c>
      <c r="E32" s="46">
        <v>0</v>
      </c>
      <c r="F32" s="46">
        <v>0</v>
      </c>
      <c r="G32" s="38">
        <v>0</v>
      </c>
      <c r="H32" s="46">
        <v>0</v>
      </c>
      <c r="I32" s="38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8">
        <v>0</v>
      </c>
      <c r="P32" s="49">
        <f t="shared" si="0"/>
        <v>0</v>
      </c>
      <c r="Q32" s="213">
        <f>P32+P33+P34</f>
        <v>154</v>
      </c>
      <c r="R32" s="214"/>
      <c r="S32" s="145"/>
      <c r="T32" s="236">
        <v>61</v>
      </c>
      <c r="U32" s="236">
        <v>76</v>
      </c>
      <c r="V32" s="99"/>
      <c r="W32" s="300">
        <v>113</v>
      </c>
      <c r="X32" s="297">
        <v>184</v>
      </c>
      <c r="Y32" s="297">
        <v>17</v>
      </c>
    </row>
    <row r="33" spans="1:25" ht="16.5" customHeight="1">
      <c r="A33" s="201"/>
      <c r="B33" s="218"/>
      <c r="C33" s="108" t="s">
        <v>33</v>
      </c>
      <c r="D33" s="30">
        <v>15</v>
      </c>
      <c r="E33" s="29">
        <v>19</v>
      </c>
      <c r="F33" s="30">
        <v>27</v>
      </c>
      <c r="G33" s="30">
        <v>0</v>
      </c>
      <c r="H33" s="30">
        <v>11</v>
      </c>
      <c r="I33" s="30">
        <v>12</v>
      </c>
      <c r="J33" s="30">
        <v>0</v>
      </c>
      <c r="K33" s="30">
        <v>11</v>
      </c>
      <c r="L33" s="30">
        <v>23</v>
      </c>
      <c r="M33" s="30">
        <v>36</v>
      </c>
      <c r="N33" s="30">
        <v>0</v>
      </c>
      <c r="O33" s="32">
        <v>0</v>
      </c>
      <c r="P33" s="33">
        <f t="shared" si="0"/>
        <v>154</v>
      </c>
      <c r="Q33" s="214"/>
      <c r="R33" s="214"/>
      <c r="S33" s="143">
        <v>132</v>
      </c>
      <c r="T33" s="237"/>
      <c r="U33" s="237"/>
      <c r="V33" s="99"/>
      <c r="W33" s="301"/>
      <c r="X33" s="295"/>
      <c r="Y33" s="295"/>
    </row>
    <row r="34" spans="1:25" ht="16.5" customHeight="1">
      <c r="A34" s="201"/>
      <c r="B34" s="221"/>
      <c r="C34" s="109" t="s">
        <v>34</v>
      </c>
      <c r="D34" s="42">
        <v>0</v>
      </c>
      <c r="E34" s="34">
        <v>0</v>
      </c>
      <c r="F34" s="34">
        <v>0</v>
      </c>
      <c r="G34" s="42">
        <v>0</v>
      </c>
      <c r="H34" s="34">
        <v>0</v>
      </c>
      <c r="I34" s="42">
        <v>0</v>
      </c>
      <c r="J34" s="42">
        <v>0</v>
      </c>
      <c r="K34" s="42">
        <v>0</v>
      </c>
      <c r="L34" s="34">
        <v>0</v>
      </c>
      <c r="M34" s="34">
        <v>0</v>
      </c>
      <c r="N34" s="34">
        <v>0</v>
      </c>
      <c r="O34" s="36">
        <v>0</v>
      </c>
      <c r="P34" s="137">
        <f t="shared" si="0"/>
        <v>0</v>
      </c>
      <c r="Q34" s="223"/>
      <c r="R34" s="214"/>
      <c r="S34" s="144"/>
      <c r="T34" s="256"/>
      <c r="U34" s="256"/>
      <c r="V34" s="99"/>
      <c r="W34" s="302"/>
      <c r="X34" s="298"/>
      <c r="Y34" s="298"/>
    </row>
    <row r="35" spans="1:25" ht="16.5" customHeight="1">
      <c r="A35" s="201"/>
      <c r="B35" s="217" t="s">
        <v>97</v>
      </c>
      <c r="C35" s="110" t="s">
        <v>32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40">
        <v>0</v>
      </c>
      <c r="P35" s="49">
        <f t="shared" si="0"/>
        <v>0</v>
      </c>
      <c r="Q35" s="213">
        <f>P35+P36+P37</f>
        <v>0</v>
      </c>
      <c r="R35" s="214"/>
      <c r="S35" s="145"/>
      <c r="T35" s="236">
        <v>0</v>
      </c>
      <c r="U35" s="236">
        <v>0</v>
      </c>
      <c r="V35" s="99"/>
      <c r="W35" s="300">
        <v>0</v>
      </c>
      <c r="X35" s="297">
        <v>0</v>
      </c>
      <c r="Y35" s="297">
        <v>0</v>
      </c>
    </row>
    <row r="36" spans="1:25" ht="16.5" customHeight="1">
      <c r="A36" s="201"/>
      <c r="B36" s="218"/>
      <c r="C36" s="108" t="s">
        <v>33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2">
        <v>0</v>
      </c>
      <c r="P36" s="33">
        <f t="shared" si="0"/>
        <v>0</v>
      </c>
      <c r="Q36" s="214"/>
      <c r="R36" s="214"/>
      <c r="S36" s="143">
        <v>0</v>
      </c>
      <c r="T36" s="237"/>
      <c r="U36" s="237"/>
      <c r="V36" s="99"/>
      <c r="W36" s="301"/>
      <c r="X36" s="295"/>
      <c r="Y36" s="295"/>
    </row>
    <row r="37" spans="1:25" ht="16.5" customHeight="1">
      <c r="A37" s="201"/>
      <c r="B37" s="221"/>
      <c r="C37" s="111" t="s">
        <v>34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4">
        <v>0</v>
      </c>
      <c r="P37" s="137">
        <f t="shared" si="0"/>
        <v>0</v>
      </c>
      <c r="Q37" s="223"/>
      <c r="R37" s="214"/>
      <c r="S37" s="144"/>
      <c r="T37" s="256"/>
      <c r="U37" s="256"/>
      <c r="V37" s="99"/>
      <c r="W37" s="302"/>
      <c r="X37" s="298"/>
      <c r="Y37" s="298"/>
    </row>
    <row r="38" spans="1:25" ht="16.5" customHeight="1">
      <c r="A38" s="201"/>
      <c r="B38" s="217" t="s">
        <v>98</v>
      </c>
      <c r="C38" s="112" t="s">
        <v>32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9">
        <f t="shared" si="0"/>
        <v>0</v>
      </c>
      <c r="Q38" s="213">
        <f>P38+P39+P40</f>
        <v>19</v>
      </c>
      <c r="R38" s="214"/>
      <c r="S38" s="143"/>
      <c r="T38" s="236">
        <v>4</v>
      </c>
      <c r="U38" s="236">
        <v>29</v>
      </c>
      <c r="V38" s="99"/>
      <c r="W38" s="300">
        <v>72</v>
      </c>
      <c r="X38" s="297">
        <v>2</v>
      </c>
      <c r="Y38" s="297">
        <v>4</v>
      </c>
    </row>
    <row r="39" spans="1:25" ht="16.5" customHeight="1">
      <c r="A39" s="201"/>
      <c r="B39" s="218"/>
      <c r="C39" s="108" t="s">
        <v>33</v>
      </c>
      <c r="D39" s="30">
        <v>0</v>
      </c>
      <c r="E39" s="30">
        <v>0</v>
      </c>
      <c r="F39" s="30">
        <v>11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8</v>
      </c>
      <c r="M39" s="30">
        <v>0</v>
      </c>
      <c r="N39" s="30">
        <v>0</v>
      </c>
      <c r="O39" s="30">
        <v>0</v>
      </c>
      <c r="P39" s="33">
        <f t="shared" si="0"/>
        <v>19</v>
      </c>
      <c r="Q39" s="214"/>
      <c r="R39" s="214"/>
      <c r="S39" s="143">
        <v>14</v>
      </c>
      <c r="T39" s="237"/>
      <c r="U39" s="237"/>
      <c r="V39" s="99"/>
      <c r="W39" s="301"/>
      <c r="X39" s="295"/>
      <c r="Y39" s="295"/>
    </row>
    <row r="40" spans="1:25" ht="16.5" customHeight="1" thickBot="1">
      <c r="A40" s="202"/>
      <c r="B40" s="219"/>
      <c r="C40" s="113" t="s">
        <v>34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89">
        <f t="shared" si="0"/>
        <v>0</v>
      </c>
      <c r="Q40" s="224"/>
      <c r="R40" s="224"/>
      <c r="S40" s="146"/>
      <c r="T40" s="238"/>
      <c r="U40" s="238"/>
      <c r="V40" s="99"/>
      <c r="W40" s="304"/>
      <c r="X40" s="296"/>
      <c r="Y40" s="296"/>
    </row>
    <row r="41" spans="1:25" ht="16.5" customHeight="1">
      <c r="A41" s="206" t="s">
        <v>99</v>
      </c>
      <c r="B41" s="220" t="s">
        <v>44</v>
      </c>
      <c r="C41" s="107" t="s">
        <v>100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46">
        <v>0</v>
      </c>
      <c r="K41" s="46">
        <v>0</v>
      </c>
      <c r="L41" s="26">
        <v>0</v>
      </c>
      <c r="M41" s="27">
        <v>0</v>
      </c>
      <c r="N41" s="27">
        <v>0</v>
      </c>
      <c r="O41" s="27">
        <v>0</v>
      </c>
      <c r="P41" s="49">
        <f t="shared" si="0"/>
        <v>0</v>
      </c>
      <c r="Q41" s="222">
        <f>P41+P42+P43</f>
        <v>10</v>
      </c>
      <c r="R41" s="222">
        <f>SUM(Q41:Q49)</f>
        <v>18</v>
      </c>
      <c r="S41" s="142"/>
      <c r="T41" s="248">
        <v>11</v>
      </c>
      <c r="U41" s="248">
        <v>62</v>
      </c>
      <c r="V41" s="99"/>
      <c r="W41" s="303">
        <v>44</v>
      </c>
      <c r="X41" s="294">
        <v>0</v>
      </c>
      <c r="Y41" s="294">
        <v>0</v>
      </c>
    </row>
    <row r="42" spans="1:25" ht="16.5" customHeight="1">
      <c r="A42" s="201"/>
      <c r="B42" s="218"/>
      <c r="C42" s="108" t="s">
        <v>33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10</v>
      </c>
      <c r="K42" s="30">
        <v>0</v>
      </c>
      <c r="L42" s="30">
        <v>0</v>
      </c>
      <c r="M42" s="31">
        <v>0</v>
      </c>
      <c r="N42" s="31">
        <v>0</v>
      </c>
      <c r="O42" s="31">
        <v>0</v>
      </c>
      <c r="P42" s="33">
        <f t="shared" si="0"/>
        <v>10</v>
      </c>
      <c r="Q42" s="214"/>
      <c r="R42" s="214"/>
      <c r="S42" s="143">
        <v>12</v>
      </c>
      <c r="T42" s="237"/>
      <c r="U42" s="237"/>
      <c r="V42" s="99"/>
      <c r="W42" s="301"/>
      <c r="X42" s="295"/>
      <c r="Y42" s="295"/>
    </row>
    <row r="43" spans="1:25" ht="16.5" customHeight="1">
      <c r="A43" s="201"/>
      <c r="B43" s="221"/>
      <c r="C43" s="109" t="s">
        <v>34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42">
        <v>0</v>
      </c>
      <c r="M43" s="43">
        <v>0</v>
      </c>
      <c r="N43" s="43">
        <v>0</v>
      </c>
      <c r="O43" s="43">
        <v>0</v>
      </c>
      <c r="P43" s="137">
        <f t="shared" si="0"/>
        <v>0</v>
      </c>
      <c r="Q43" s="223"/>
      <c r="R43" s="214"/>
      <c r="S43" s="144"/>
      <c r="T43" s="256"/>
      <c r="U43" s="256"/>
      <c r="V43" s="99"/>
      <c r="W43" s="302"/>
      <c r="X43" s="298"/>
      <c r="Y43" s="298"/>
    </row>
    <row r="44" spans="1:25" ht="16.5" customHeight="1">
      <c r="A44" s="201"/>
      <c r="B44" s="217" t="s">
        <v>45</v>
      </c>
      <c r="C44" s="110" t="s">
        <v>32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46">
        <v>0</v>
      </c>
      <c r="M44" s="47">
        <v>0</v>
      </c>
      <c r="N44" s="47">
        <v>0</v>
      </c>
      <c r="O44" s="47">
        <v>0</v>
      </c>
      <c r="P44" s="49">
        <f t="shared" si="0"/>
        <v>0</v>
      </c>
      <c r="Q44" s="213">
        <f>P44+P45+P46</f>
        <v>8</v>
      </c>
      <c r="R44" s="214"/>
      <c r="S44" s="145"/>
      <c r="T44" s="236">
        <v>0</v>
      </c>
      <c r="U44" s="236">
        <v>12</v>
      </c>
      <c r="V44" s="99"/>
      <c r="W44" s="300">
        <v>0</v>
      </c>
      <c r="X44" s="297">
        <v>0</v>
      </c>
      <c r="Y44" s="297">
        <v>0</v>
      </c>
    </row>
    <row r="45" spans="1:25" ht="16.5" customHeight="1">
      <c r="A45" s="201"/>
      <c r="B45" s="218"/>
      <c r="C45" s="108" t="s">
        <v>33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8</v>
      </c>
      <c r="L45" s="30">
        <v>0</v>
      </c>
      <c r="M45" s="31">
        <v>0</v>
      </c>
      <c r="N45" s="31">
        <v>0</v>
      </c>
      <c r="O45" s="31">
        <v>0</v>
      </c>
      <c r="P45" s="33">
        <f t="shared" si="0"/>
        <v>8</v>
      </c>
      <c r="Q45" s="214"/>
      <c r="R45" s="214"/>
      <c r="S45" s="143">
        <v>14</v>
      </c>
      <c r="T45" s="237"/>
      <c r="U45" s="237"/>
      <c r="V45" s="99"/>
      <c r="W45" s="301"/>
      <c r="X45" s="295"/>
      <c r="Y45" s="295"/>
    </row>
    <row r="46" spans="1:25" ht="16.5" customHeight="1">
      <c r="A46" s="201"/>
      <c r="B46" s="221"/>
      <c r="C46" s="111" t="s">
        <v>34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3">
        <v>0</v>
      </c>
      <c r="N46" s="43">
        <v>0</v>
      </c>
      <c r="O46" s="43">
        <v>0</v>
      </c>
      <c r="P46" s="137">
        <f t="shared" si="0"/>
        <v>0</v>
      </c>
      <c r="Q46" s="223"/>
      <c r="R46" s="214"/>
      <c r="S46" s="144"/>
      <c r="T46" s="256"/>
      <c r="U46" s="256"/>
      <c r="V46" s="99"/>
      <c r="W46" s="302"/>
      <c r="X46" s="298"/>
      <c r="Y46" s="298"/>
    </row>
    <row r="47" spans="1:25" ht="16.5" customHeight="1">
      <c r="A47" s="201"/>
      <c r="B47" s="217" t="s">
        <v>46</v>
      </c>
      <c r="C47" s="112" t="s">
        <v>32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7">
        <v>0</v>
      </c>
      <c r="N47" s="47">
        <v>0</v>
      </c>
      <c r="O47" s="47">
        <v>0</v>
      </c>
      <c r="P47" s="49">
        <f t="shared" si="0"/>
        <v>0</v>
      </c>
      <c r="Q47" s="213">
        <f>P47+P48+P49</f>
        <v>0</v>
      </c>
      <c r="R47" s="214"/>
      <c r="S47" s="143"/>
      <c r="T47" s="236">
        <v>0</v>
      </c>
      <c r="U47" s="236">
        <v>0</v>
      </c>
      <c r="V47" s="99"/>
      <c r="W47" s="300">
        <v>0</v>
      </c>
      <c r="X47" s="297">
        <v>0</v>
      </c>
      <c r="Y47" s="297">
        <v>0</v>
      </c>
    </row>
    <row r="48" spans="1:25" ht="16.5" customHeight="1">
      <c r="A48" s="201"/>
      <c r="B48" s="218"/>
      <c r="C48" s="108" t="s">
        <v>33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1">
        <v>0</v>
      </c>
      <c r="N48" s="31">
        <v>0</v>
      </c>
      <c r="O48" s="31">
        <v>0</v>
      </c>
      <c r="P48" s="33">
        <f t="shared" si="0"/>
        <v>0</v>
      </c>
      <c r="Q48" s="214"/>
      <c r="R48" s="214"/>
      <c r="S48" s="143">
        <v>0</v>
      </c>
      <c r="T48" s="237"/>
      <c r="U48" s="237"/>
      <c r="V48" s="99"/>
      <c r="W48" s="301"/>
      <c r="X48" s="295"/>
      <c r="Y48" s="295"/>
    </row>
    <row r="49" spans="1:25" ht="16.5" customHeight="1" thickBot="1">
      <c r="A49" s="202"/>
      <c r="B49" s="219"/>
      <c r="C49" s="113" t="s">
        <v>34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1">
        <v>0</v>
      </c>
      <c r="N49" s="51">
        <v>0</v>
      </c>
      <c r="O49" s="51">
        <v>0</v>
      </c>
      <c r="P49" s="89">
        <f t="shared" si="0"/>
        <v>0</v>
      </c>
      <c r="Q49" s="224"/>
      <c r="R49" s="224"/>
      <c r="S49" s="146"/>
      <c r="T49" s="238"/>
      <c r="U49" s="238"/>
      <c r="V49" s="99"/>
      <c r="W49" s="304"/>
      <c r="X49" s="296"/>
      <c r="Y49" s="296"/>
    </row>
    <row r="50" spans="1:25" ht="16.5" customHeight="1">
      <c r="A50" s="206" t="s">
        <v>47</v>
      </c>
      <c r="B50" s="220" t="s">
        <v>48</v>
      </c>
      <c r="C50" s="107" t="s">
        <v>32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1</v>
      </c>
      <c r="M50" s="27">
        <v>14</v>
      </c>
      <c r="N50" s="27">
        <v>0</v>
      </c>
      <c r="O50" s="62">
        <v>0</v>
      </c>
      <c r="P50" s="49">
        <f t="shared" si="0"/>
        <v>15</v>
      </c>
      <c r="Q50" s="222">
        <f>P50+P51+P52</f>
        <v>173</v>
      </c>
      <c r="R50" s="222">
        <f>SUM(Q50:Q64)</f>
        <v>469</v>
      </c>
      <c r="S50" s="142"/>
      <c r="T50" s="248">
        <v>138</v>
      </c>
      <c r="U50" s="248">
        <v>40</v>
      </c>
      <c r="V50" s="99"/>
      <c r="W50" s="303">
        <v>181</v>
      </c>
      <c r="X50" s="294">
        <v>118</v>
      </c>
      <c r="Y50" s="294">
        <v>99</v>
      </c>
    </row>
    <row r="51" spans="1:25" ht="16.5" customHeight="1">
      <c r="A51" s="201"/>
      <c r="B51" s="218"/>
      <c r="C51" s="108" t="s">
        <v>33</v>
      </c>
      <c r="D51" s="30">
        <v>8</v>
      </c>
      <c r="E51" s="30">
        <v>14</v>
      </c>
      <c r="F51" s="30">
        <v>0</v>
      </c>
      <c r="G51" s="30">
        <v>57</v>
      </c>
      <c r="H51" s="30">
        <v>18</v>
      </c>
      <c r="I51" s="30">
        <v>0</v>
      </c>
      <c r="J51" s="30">
        <v>0</v>
      </c>
      <c r="K51" s="30">
        <v>0</v>
      </c>
      <c r="L51" s="30">
        <v>0</v>
      </c>
      <c r="M51" s="31">
        <v>49</v>
      </c>
      <c r="N51" s="31">
        <v>0</v>
      </c>
      <c r="O51" s="32">
        <v>12</v>
      </c>
      <c r="P51" s="33">
        <f t="shared" si="0"/>
        <v>158</v>
      </c>
      <c r="Q51" s="214"/>
      <c r="R51" s="214"/>
      <c r="S51" s="143">
        <v>120</v>
      </c>
      <c r="T51" s="237"/>
      <c r="U51" s="237"/>
      <c r="V51" s="99"/>
      <c r="W51" s="301"/>
      <c r="X51" s="295"/>
      <c r="Y51" s="295"/>
    </row>
    <row r="52" spans="1:25" ht="16.5" customHeight="1">
      <c r="A52" s="201"/>
      <c r="B52" s="221"/>
      <c r="C52" s="109" t="s">
        <v>34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42">
        <v>0</v>
      </c>
      <c r="M52" s="43">
        <v>0</v>
      </c>
      <c r="N52" s="43">
        <v>0</v>
      </c>
      <c r="O52" s="36">
        <v>0</v>
      </c>
      <c r="P52" s="137">
        <f t="shared" si="0"/>
        <v>0</v>
      </c>
      <c r="Q52" s="223"/>
      <c r="R52" s="214"/>
      <c r="S52" s="144"/>
      <c r="T52" s="256"/>
      <c r="U52" s="256"/>
      <c r="V52" s="99"/>
      <c r="W52" s="302"/>
      <c r="X52" s="298"/>
      <c r="Y52" s="298"/>
    </row>
    <row r="53" spans="1:25" ht="16.5" customHeight="1">
      <c r="A53" s="201"/>
      <c r="B53" s="217" t="s">
        <v>49</v>
      </c>
      <c r="C53" s="110" t="s">
        <v>32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46">
        <v>0</v>
      </c>
      <c r="M53" s="47">
        <v>0</v>
      </c>
      <c r="N53" s="47">
        <v>0</v>
      </c>
      <c r="O53" s="40">
        <v>0</v>
      </c>
      <c r="P53" s="49">
        <f t="shared" si="0"/>
        <v>0</v>
      </c>
      <c r="Q53" s="213">
        <f>P53+P54+P55</f>
        <v>173</v>
      </c>
      <c r="R53" s="214"/>
      <c r="S53" s="145"/>
      <c r="T53" s="236">
        <v>79</v>
      </c>
      <c r="U53" s="236">
        <v>138</v>
      </c>
      <c r="V53" s="99"/>
      <c r="W53" s="300">
        <v>144</v>
      </c>
      <c r="X53" s="297">
        <v>31</v>
      </c>
      <c r="Y53" s="297">
        <v>35</v>
      </c>
    </row>
    <row r="54" spans="1:25" ht="16.5" customHeight="1">
      <c r="A54" s="201"/>
      <c r="B54" s="218"/>
      <c r="C54" s="108" t="s">
        <v>33</v>
      </c>
      <c r="D54" s="30">
        <v>0</v>
      </c>
      <c r="E54" s="30">
        <v>66</v>
      </c>
      <c r="F54" s="30">
        <v>27</v>
      </c>
      <c r="G54" s="30">
        <v>0</v>
      </c>
      <c r="H54" s="30">
        <v>12</v>
      </c>
      <c r="I54" s="30">
        <v>0</v>
      </c>
      <c r="J54" s="30">
        <v>0</v>
      </c>
      <c r="K54" s="30">
        <v>0</v>
      </c>
      <c r="L54" s="30">
        <v>0</v>
      </c>
      <c r="M54" s="31">
        <v>0</v>
      </c>
      <c r="N54" s="31">
        <v>0</v>
      </c>
      <c r="O54" s="32">
        <v>68</v>
      </c>
      <c r="P54" s="33">
        <f t="shared" si="0"/>
        <v>173</v>
      </c>
      <c r="Q54" s="214"/>
      <c r="R54" s="214"/>
      <c r="S54" s="143">
        <v>30</v>
      </c>
      <c r="T54" s="237"/>
      <c r="U54" s="237"/>
      <c r="V54" s="99"/>
      <c r="W54" s="301"/>
      <c r="X54" s="295"/>
      <c r="Y54" s="295"/>
    </row>
    <row r="55" spans="1:25" ht="16.5" customHeight="1">
      <c r="A55" s="201"/>
      <c r="B55" s="221"/>
      <c r="C55" s="111" t="s">
        <v>34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3">
        <v>0</v>
      </c>
      <c r="N55" s="43">
        <v>0</v>
      </c>
      <c r="O55" s="43">
        <v>0</v>
      </c>
      <c r="P55" s="137">
        <f t="shared" si="0"/>
        <v>0</v>
      </c>
      <c r="Q55" s="223"/>
      <c r="R55" s="214"/>
      <c r="S55" s="144"/>
      <c r="T55" s="256"/>
      <c r="U55" s="256"/>
      <c r="V55" s="99"/>
      <c r="W55" s="302"/>
      <c r="X55" s="298"/>
      <c r="Y55" s="298"/>
    </row>
    <row r="56" spans="1:25" ht="16.5" customHeight="1">
      <c r="A56" s="201"/>
      <c r="B56" s="217" t="s">
        <v>50</v>
      </c>
      <c r="C56" s="112" t="s">
        <v>32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7">
        <v>0</v>
      </c>
      <c r="N56" s="47">
        <v>0</v>
      </c>
      <c r="O56" s="47">
        <v>0</v>
      </c>
      <c r="P56" s="49">
        <f t="shared" si="0"/>
        <v>0</v>
      </c>
      <c r="Q56" s="213">
        <f>P56+P57+P58</f>
        <v>33</v>
      </c>
      <c r="R56" s="214"/>
      <c r="S56" s="145"/>
      <c r="T56" s="236">
        <v>14</v>
      </c>
      <c r="U56" s="236">
        <v>32</v>
      </c>
      <c r="V56" s="99"/>
      <c r="W56" s="300">
        <v>20</v>
      </c>
      <c r="X56" s="297">
        <v>49</v>
      </c>
      <c r="Y56" s="297">
        <v>15</v>
      </c>
    </row>
    <row r="57" spans="1:25" ht="16.5" customHeight="1">
      <c r="A57" s="201"/>
      <c r="B57" s="218"/>
      <c r="C57" s="108" t="s">
        <v>33</v>
      </c>
      <c r="D57" s="30">
        <v>0</v>
      </c>
      <c r="E57" s="30">
        <v>0</v>
      </c>
      <c r="F57" s="30">
        <v>0</v>
      </c>
      <c r="G57" s="30">
        <v>0</v>
      </c>
      <c r="H57" s="30">
        <v>11</v>
      </c>
      <c r="I57" s="30">
        <v>0</v>
      </c>
      <c r="J57" s="30">
        <v>0</v>
      </c>
      <c r="K57" s="30">
        <v>22</v>
      </c>
      <c r="L57" s="30">
        <v>0</v>
      </c>
      <c r="M57" s="31">
        <v>0</v>
      </c>
      <c r="N57" s="31">
        <v>0</v>
      </c>
      <c r="O57" s="31">
        <v>0</v>
      </c>
      <c r="P57" s="33">
        <f t="shared" si="0"/>
        <v>33</v>
      </c>
      <c r="Q57" s="214"/>
      <c r="R57" s="214"/>
      <c r="S57" s="143">
        <v>22</v>
      </c>
      <c r="T57" s="237"/>
      <c r="U57" s="237"/>
      <c r="V57" s="99"/>
      <c r="W57" s="301"/>
      <c r="X57" s="295"/>
      <c r="Y57" s="295"/>
    </row>
    <row r="58" spans="1:25" ht="16.5" customHeight="1">
      <c r="A58" s="201"/>
      <c r="B58" s="221"/>
      <c r="C58" s="109" t="s">
        <v>34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42">
        <v>0</v>
      </c>
      <c r="M58" s="43">
        <v>0</v>
      </c>
      <c r="N58" s="43">
        <v>0</v>
      </c>
      <c r="O58" s="43">
        <v>0</v>
      </c>
      <c r="P58" s="37">
        <f t="shared" si="0"/>
        <v>0</v>
      </c>
      <c r="Q58" s="214"/>
      <c r="R58" s="214"/>
      <c r="S58" s="144"/>
      <c r="T58" s="256"/>
      <c r="U58" s="256"/>
      <c r="V58" s="99"/>
      <c r="W58" s="302"/>
      <c r="X58" s="298"/>
      <c r="Y58" s="298"/>
    </row>
    <row r="59" spans="1:25" ht="16.5" customHeight="1">
      <c r="A59" s="201"/>
      <c r="B59" s="217" t="s">
        <v>51</v>
      </c>
      <c r="C59" s="110" t="s">
        <v>32</v>
      </c>
      <c r="D59" s="38">
        <v>0</v>
      </c>
      <c r="E59" s="38">
        <v>0</v>
      </c>
      <c r="F59" s="38">
        <v>0</v>
      </c>
      <c r="G59" s="85">
        <v>0</v>
      </c>
      <c r="H59" s="38">
        <v>0</v>
      </c>
      <c r="I59" s="38">
        <v>0</v>
      </c>
      <c r="J59" s="38">
        <v>0</v>
      </c>
      <c r="K59" s="38">
        <v>0</v>
      </c>
      <c r="L59" s="46">
        <v>0</v>
      </c>
      <c r="M59" s="47">
        <v>0</v>
      </c>
      <c r="N59" s="47">
        <v>0</v>
      </c>
      <c r="O59" s="47">
        <v>0</v>
      </c>
      <c r="P59" s="41">
        <f t="shared" si="0"/>
        <v>0</v>
      </c>
      <c r="Q59" s="213">
        <f>P59+P60+P61</f>
        <v>90</v>
      </c>
      <c r="R59" s="214"/>
      <c r="S59" s="145"/>
      <c r="T59" s="236">
        <v>4</v>
      </c>
      <c r="U59" s="236">
        <v>20</v>
      </c>
      <c r="V59" s="99"/>
      <c r="W59" s="300">
        <v>89</v>
      </c>
      <c r="X59" s="297">
        <v>6</v>
      </c>
      <c r="Y59" s="297">
        <v>0</v>
      </c>
    </row>
    <row r="60" spans="1:25" ht="16.5" customHeight="1">
      <c r="A60" s="201"/>
      <c r="B60" s="218"/>
      <c r="C60" s="108" t="s">
        <v>33</v>
      </c>
      <c r="D60" s="30">
        <v>0</v>
      </c>
      <c r="E60" s="30">
        <v>0</v>
      </c>
      <c r="F60" s="30">
        <v>0</v>
      </c>
      <c r="G60" s="29">
        <v>5</v>
      </c>
      <c r="H60" s="30">
        <v>2</v>
      </c>
      <c r="I60" s="30">
        <v>0</v>
      </c>
      <c r="J60" s="30">
        <v>2</v>
      </c>
      <c r="K60" s="30">
        <v>0</v>
      </c>
      <c r="L60" s="30">
        <v>69</v>
      </c>
      <c r="M60" s="31">
        <v>12</v>
      </c>
      <c r="N60" s="31">
        <v>0</v>
      </c>
      <c r="O60" s="31">
        <v>0</v>
      </c>
      <c r="P60" s="33">
        <f t="shared" si="0"/>
        <v>90</v>
      </c>
      <c r="Q60" s="214"/>
      <c r="R60" s="214"/>
      <c r="S60" s="143">
        <v>46</v>
      </c>
      <c r="T60" s="237"/>
      <c r="U60" s="237"/>
      <c r="V60" s="99"/>
      <c r="W60" s="301"/>
      <c r="X60" s="295"/>
      <c r="Y60" s="295"/>
    </row>
    <row r="61" spans="1:25" ht="16.5" customHeight="1">
      <c r="A61" s="201"/>
      <c r="B61" s="221"/>
      <c r="C61" s="111" t="s">
        <v>34</v>
      </c>
      <c r="D61" s="42">
        <v>0</v>
      </c>
      <c r="E61" s="42">
        <v>0</v>
      </c>
      <c r="F61" s="42">
        <v>0</v>
      </c>
      <c r="G61" s="86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3">
        <v>0</v>
      </c>
      <c r="N61" s="43">
        <v>0</v>
      </c>
      <c r="O61" s="43">
        <v>0</v>
      </c>
      <c r="P61" s="137">
        <f t="shared" si="0"/>
        <v>0</v>
      </c>
      <c r="Q61" s="223"/>
      <c r="R61" s="214"/>
      <c r="S61" s="144"/>
      <c r="T61" s="256"/>
      <c r="U61" s="256"/>
      <c r="V61" s="99"/>
      <c r="W61" s="302"/>
      <c r="X61" s="298"/>
      <c r="Y61" s="298"/>
    </row>
    <row r="62" spans="1:25" ht="16.5" customHeight="1">
      <c r="A62" s="201"/>
      <c r="B62" s="217" t="s">
        <v>52</v>
      </c>
      <c r="C62" s="112" t="s">
        <v>32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7">
        <v>0</v>
      </c>
      <c r="N62" s="47">
        <v>0</v>
      </c>
      <c r="O62" s="47">
        <v>0</v>
      </c>
      <c r="P62" s="49">
        <f t="shared" si="0"/>
        <v>0</v>
      </c>
      <c r="Q62" s="213">
        <f>P62+P63+P64</f>
        <v>0</v>
      </c>
      <c r="R62" s="214"/>
      <c r="S62" s="143"/>
      <c r="T62" s="236">
        <v>12</v>
      </c>
      <c r="U62" s="236">
        <v>0</v>
      </c>
      <c r="V62" s="99"/>
      <c r="W62" s="300">
        <v>0</v>
      </c>
      <c r="X62" s="297">
        <v>0</v>
      </c>
      <c r="Y62" s="297">
        <v>0</v>
      </c>
    </row>
    <row r="63" spans="1:25" ht="16.5" customHeight="1">
      <c r="A63" s="201"/>
      <c r="B63" s="218"/>
      <c r="C63" s="108" t="s">
        <v>33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1">
        <v>0</v>
      </c>
      <c r="N63" s="31">
        <v>0</v>
      </c>
      <c r="O63" s="31">
        <v>0</v>
      </c>
      <c r="P63" s="33">
        <f t="shared" si="0"/>
        <v>0</v>
      </c>
      <c r="Q63" s="214"/>
      <c r="R63" s="214"/>
      <c r="S63" s="143">
        <v>0</v>
      </c>
      <c r="T63" s="237"/>
      <c r="U63" s="237"/>
      <c r="V63" s="99"/>
      <c r="W63" s="301"/>
      <c r="X63" s="295"/>
      <c r="Y63" s="295"/>
    </row>
    <row r="64" spans="1:25" ht="16.5" customHeight="1" thickBot="1">
      <c r="A64" s="202"/>
      <c r="B64" s="219"/>
      <c r="C64" s="113" t="s">
        <v>34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1">
        <v>0</v>
      </c>
      <c r="N64" s="51">
        <v>0</v>
      </c>
      <c r="O64" s="51">
        <v>0</v>
      </c>
      <c r="P64" s="138">
        <f t="shared" si="0"/>
        <v>0</v>
      </c>
      <c r="Q64" s="214"/>
      <c r="R64" s="224"/>
      <c r="S64" s="146"/>
      <c r="T64" s="238"/>
      <c r="U64" s="238"/>
      <c r="V64" s="99"/>
      <c r="W64" s="304"/>
      <c r="X64" s="296"/>
      <c r="Y64" s="296"/>
    </row>
    <row r="65" spans="1:25" ht="16.5" customHeight="1">
      <c r="A65" s="206" t="s">
        <v>53</v>
      </c>
      <c r="B65" s="220" t="s">
        <v>54</v>
      </c>
      <c r="C65" s="107" t="s">
        <v>32</v>
      </c>
      <c r="D65" s="30">
        <v>0</v>
      </c>
      <c r="E65" s="30">
        <v>0</v>
      </c>
      <c r="F65" s="30">
        <v>0</v>
      </c>
      <c r="G65" s="30">
        <v>0</v>
      </c>
      <c r="H65" s="26">
        <v>0</v>
      </c>
      <c r="I65" s="30">
        <v>0</v>
      </c>
      <c r="J65" s="30">
        <v>0</v>
      </c>
      <c r="K65" s="30">
        <v>10</v>
      </c>
      <c r="L65" s="26">
        <v>1</v>
      </c>
      <c r="M65" s="27">
        <v>0</v>
      </c>
      <c r="N65" s="27">
        <v>0</v>
      </c>
      <c r="O65" s="62">
        <v>0</v>
      </c>
      <c r="P65" s="28">
        <f t="shared" si="0"/>
        <v>11</v>
      </c>
      <c r="Q65" s="222">
        <f>P65+P66+P67</f>
        <v>367</v>
      </c>
      <c r="R65" s="222">
        <f>SUM(Q65:Q76)</f>
        <v>862</v>
      </c>
      <c r="S65" s="142"/>
      <c r="T65" s="248">
        <v>196</v>
      </c>
      <c r="U65" s="248">
        <v>173</v>
      </c>
      <c r="V65" s="99"/>
      <c r="W65" s="303">
        <v>277</v>
      </c>
      <c r="X65" s="294">
        <v>396</v>
      </c>
      <c r="Y65" s="294">
        <v>435</v>
      </c>
    </row>
    <row r="66" spans="1:25" ht="16.5" customHeight="1">
      <c r="A66" s="201"/>
      <c r="B66" s="218"/>
      <c r="C66" s="108" t="s">
        <v>33</v>
      </c>
      <c r="D66" s="30">
        <v>7</v>
      </c>
      <c r="E66" s="29">
        <v>8</v>
      </c>
      <c r="F66" s="30">
        <v>49</v>
      </c>
      <c r="G66" s="30">
        <v>16</v>
      </c>
      <c r="H66" s="30">
        <v>60</v>
      </c>
      <c r="I66" s="30">
        <v>28</v>
      </c>
      <c r="J66" s="128">
        <v>12</v>
      </c>
      <c r="K66" s="31">
        <v>17</v>
      </c>
      <c r="L66" s="30">
        <v>65</v>
      </c>
      <c r="M66" s="31">
        <v>60</v>
      </c>
      <c r="N66" s="31">
        <v>28</v>
      </c>
      <c r="O66" s="32">
        <v>6</v>
      </c>
      <c r="P66" s="33">
        <f t="shared" si="0"/>
        <v>356</v>
      </c>
      <c r="Q66" s="214"/>
      <c r="R66" s="214"/>
      <c r="S66" s="143">
        <v>250</v>
      </c>
      <c r="T66" s="237"/>
      <c r="U66" s="237"/>
      <c r="V66" s="99"/>
      <c r="W66" s="301"/>
      <c r="X66" s="295"/>
      <c r="Y66" s="295"/>
    </row>
    <row r="67" spans="1:25" ht="16.5" customHeight="1">
      <c r="A67" s="201"/>
      <c r="B67" s="221"/>
      <c r="C67" s="109" t="s">
        <v>34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42">
        <v>0</v>
      </c>
      <c r="M67" s="43">
        <v>0</v>
      </c>
      <c r="N67" s="43">
        <v>0</v>
      </c>
      <c r="O67" s="36">
        <v>0</v>
      </c>
      <c r="P67" s="45">
        <f t="shared" si="0"/>
        <v>0</v>
      </c>
      <c r="Q67" s="223"/>
      <c r="R67" s="214"/>
      <c r="S67" s="144"/>
      <c r="T67" s="256"/>
      <c r="U67" s="256"/>
      <c r="V67" s="99"/>
      <c r="W67" s="302"/>
      <c r="X67" s="298"/>
      <c r="Y67" s="298"/>
    </row>
    <row r="68" spans="1:25" ht="16.5" customHeight="1">
      <c r="A68" s="201"/>
      <c r="B68" s="217" t="s">
        <v>55</v>
      </c>
      <c r="C68" s="110" t="s">
        <v>32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4</v>
      </c>
      <c r="K68" s="38">
        <v>0</v>
      </c>
      <c r="L68" s="46">
        <v>0</v>
      </c>
      <c r="M68" s="47">
        <v>0</v>
      </c>
      <c r="N68" s="47">
        <v>1</v>
      </c>
      <c r="O68" s="40">
        <v>0</v>
      </c>
      <c r="P68" s="41">
        <f t="shared" si="0"/>
        <v>5</v>
      </c>
      <c r="Q68" s="213">
        <f>P68+P69+P70</f>
        <v>316</v>
      </c>
      <c r="R68" s="214"/>
      <c r="S68" s="145"/>
      <c r="T68" s="236">
        <v>154</v>
      </c>
      <c r="U68" s="236">
        <v>95</v>
      </c>
      <c r="V68" s="99"/>
      <c r="W68" s="300">
        <v>149</v>
      </c>
      <c r="X68" s="297">
        <v>210</v>
      </c>
      <c r="Y68" s="297">
        <v>212</v>
      </c>
    </row>
    <row r="69" spans="1:25" ht="16.5" customHeight="1">
      <c r="A69" s="201"/>
      <c r="B69" s="218"/>
      <c r="C69" s="108" t="s">
        <v>33</v>
      </c>
      <c r="D69" s="30">
        <v>51</v>
      </c>
      <c r="E69" s="30">
        <v>83</v>
      </c>
      <c r="F69" s="30">
        <v>0</v>
      </c>
      <c r="G69" s="29">
        <v>13</v>
      </c>
      <c r="H69" s="30">
        <v>0</v>
      </c>
      <c r="I69" s="95">
        <v>0</v>
      </c>
      <c r="J69" s="30">
        <v>55</v>
      </c>
      <c r="K69" s="30">
        <v>6</v>
      </c>
      <c r="L69" s="30">
        <v>19</v>
      </c>
      <c r="M69" s="31">
        <v>0</v>
      </c>
      <c r="N69" s="31">
        <v>7</v>
      </c>
      <c r="O69" s="32">
        <v>77</v>
      </c>
      <c r="P69" s="33">
        <f t="shared" si="0"/>
        <v>311</v>
      </c>
      <c r="Q69" s="214"/>
      <c r="R69" s="214"/>
      <c r="S69" s="143">
        <v>159</v>
      </c>
      <c r="T69" s="237"/>
      <c r="U69" s="237"/>
      <c r="V69" s="99"/>
      <c r="W69" s="301"/>
      <c r="X69" s="295"/>
      <c r="Y69" s="295"/>
    </row>
    <row r="70" spans="1:25" ht="16.5" customHeight="1">
      <c r="A70" s="201"/>
      <c r="B70" s="221"/>
      <c r="C70" s="111" t="s">
        <v>34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3">
        <v>0</v>
      </c>
      <c r="N70" s="43">
        <v>0</v>
      </c>
      <c r="O70" s="44">
        <v>0</v>
      </c>
      <c r="P70" s="137">
        <f t="shared" si="0"/>
        <v>0</v>
      </c>
      <c r="Q70" s="223"/>
      <c r="R70" s="214"/>
      <c r="S70" s="144"/>
      <c r="T70" s="256"/>
      <c r="U70" s="256"/>
      <c r="V70" s="99"/>
      <c r="W70" s="302"/>
      <c r="X70" s="298"/>
      <c r="Y70" s="298"/>
    </row>
    <row r="71" spans="1:25" ht="16.5" customHeight="1">
      <c r="A71" s="201"/>
      <c r="B71" s="217" t="s">
        <v>56</v>
      </c>
      <c r="C71" s="110" t="s">
        <v>32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4</v>
      </c>
      <c r="L71" s="46">
        <v>0</v>
      </c>
      <c r="M71" s="47">
        <v>0</v>
      </c>
      <c r="N71" s="47">
        <v>0</v>
      </c>
      <c r="O71" s="40">
        <v>0</v>
      </c>
      <c r="P71" s="49">
        <f t="shared" si="0"/>
        <v>4</v>
      </c>
      <c r="Q71" s="213">
        <f>P71+P72+P73</f>
        <v>179</v>
      </c>
      <c r="R71" s="214"/>
      <c r="S71" s="145"/>
      <c r="T71" s="236">
        <v>121</v>
      </c>
      <c r="U71" s="236">
        <v>28</v>
      </c>
      <c r="V71" s="99"/>
      <c r="W71" s="300">
        <v>207</v>
      </c>
      <c r="X71" s="297">
        <v>46</v>
      </c>
      <c r="Y71" s="297">
        <v>1</v>
      </c>
    </row>
    <row r="72" spans="1:25" ht="16.5" customHeight="1">
      <c r="A72" s="201"/>
      <c r="B72" s="218"/>
      <c r="C72" s="108" t="s">
        <v>33</v>
      </c>
      <c r="D72" s="30">
        <v>14</v>
      </c>
      <c r="E72" s="30">
        <v>20</v>
      </c>
      <c r="F72" s="30">
        <v>20</v>
      </c>
      <c r="G72" s="30">
        <v>0</v>
      </c>
      <c r="H72" s="30">
        <v>0</v>
      </c>
      <c r="I72" s="30">
        <v>12</v>
      </c>
      <c r="J72" s="128">
        <v>3</v>
      </c>
      <c r="K72" s="30">
        <v>0</v>
      </c>
      <c r="L72" s="30">
        <v>16</v>
      </c>
      <c r="M72" s="31">
        <v>0</v>
      </c>
      <c r="N72" s="31">
        <v>16</v>
      </c>
      <c r="O72" s="32">
        <v>74</v>
      </c>
      <c r="P72" s="33">
        <f aca="true" t="shared" si="1" ref="P72:P116">SUM(D72:O72)</f>
        <v>175</v>
      </c>
      <c r="Q72" s="214"/>
      <c r="R72" s="214"/>
      <c r="S72" s="143">
        <v>123</v>
      </c>
      <c r="T72" s="237"/>
      <c r="U72" s="237"/>
      <c r="V72" s="99"/>
      <c r="W72" s="301"/>
      <c r="X72" s="295"/>
      <c r="Y72" s="295"/>
    </row>
    <row r="73" spans="1:25" ht="16.5" customHeight="1">
      <c r="A73" s="201"/>
      <c r="B73" s="221"/>
      <c r="C73" s="111" t="s">
        <v>34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3">
        <v>0</v>
      </c>
      <c r="N73" s="43">
        <v>0</v>
      </c>
      <c r="O73" s="44">
        <v>0</v>
      </c>
      <c r="P73" s="137">
        <f t="shared" si="1"/>
        <v>0</v>
      </c>
      <c r="Q73" s="223"/>
      <c r="R73" s="214"/>
      <c r="S73" s="144"/>
      <c r="T73" s="256"/>
      <c r="U73" s="256"/>
      <c r="V73" s="99"/>
      <c r="W73" s="302"/>
      <c r="X73" s="298"/>
      <c r="Y73" s="298"/>
    </row>
    <row r="74" spans="1:25" ht="16.5" customHeight="1">
      <c r="A74" s="201"/>
      <c r="B74" s="217" t="s">
        <v>57</v>
      </c>
      <c r="C74" s="112" t="s">
        <v>32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7">
        <v>0</v>
      </c>
      <c r="N74" s="47">
        <v>0</v>
      </c>
      <c r="O74" s="40">
        <v>0</v>
      </c>
      <c r="P74" s="49">
        <f t="shared" si="1"/>
        <v>0</v>
      </c>
      <c r="Q74" s="213">
        <f>P74+P75+P76</f>
        <v>0</v>
      </c>
      <c r="R74" s="214"/>
      <c r="S74" s="143"/>
      <c r="T74" s="236">
        <v>0</v>
      </c>
      <c r="U74" s="236">
        <v>0</v>
      </c>
      <c r="V74" s="99"/>
      <c r="W74" s="300">
        <v>0</v>
      </c>
      <c r="X74" s="297">
        <v>0</v>
      </c>
      <c r="Y74" s="297">
        <v>0</v>
      </c>
    </row>
    <row r="75" spans="1:25" ht="16.5" customHeight="1">
      <c r="A75" s="201"/>
      <c r="B75" s="218"/>
      <c r="C75" s="108" t="s">
        <v>33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1">
        <v>0</v>
      </c>
      <c r="N75" s="31">
        <v>0</v>
      </c>
      <c r="O75" s="32">
        <v>0</v>
      </c>
      <c r="P75" s="33">
        <f t="shared" si="1"/>
        <v>0</v>
      </c>
      <c r="Q75" s="214"/>
      <c r="R75" s="214"/>
      <c r="S75" s="143">
        <v>0</v>
      </c>
      <c r="T75" s="237"/>
      <c r="U75" s="237"/>
      <c r="V75" s="99"/>
      <c r="W75" s="301"/>
      <c r="X75" s="295"/>
      <c r="Y75" s="295"/>
    </row>
    <row r="76" spans="1:25" ht="16.5" customHeight="1" thickBot="1">
      <c r="A76" s="202"/>
      <c r="B76" s="219"/>
      <c r="C76" s="113" t="s">
        <v>34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1">
        <v>0</v>
      </c>
      <c r="N76" s="51">
        <v>0</v>
      </c>
      <c r="O76" s="44">
        <v>0</v>
      </c>
      <c r="P76" s="37">
        <f t="shared" si="1"/>
        <v>0</v>
      </c>
      <c r="Q76" s="214"/>
      <c r="R76" s="224"/>
      <c r="S76" s="146"/>
      <c r="T76" s="238"/>
      <c r="U76" s="238"/>
      <c r="V76" s="99"/>
      <c r="W76" s="304"/>
      <c r="X76" s="296"/>
      <c r="Y76" s="296"/>
    </row>
    <row r="77" spans="1:25" ht="16.5" customHeight="1">
      <c r="A77" s="252" t="s">
        <v>58</v>
      </c>
      <c r="B77" s="220" t="s">
        <v>59</v>
      </c>
      <c r="C77" s="107" t="s">
        <v>32</v>
      </c>
      <c r="D77" s="26">
        <v>6</v>
      </c>
      <c r="E77" s="64">
        <v>0</v>
      </c>
      <c r="F77" s="46">
        <v>9</v>
      </c>
      <c r="G77" s="26">
        <v>2</v>
      </c>
      <c r="H77" s="26">
        <v>0</v>
      </c>
      <c r="I77" s="46">
        <v>0</v>
      </c>
      <c r="J77" s="46">
        <v>0</v>
      </c>
      <c r="K77" s="30">
        <v>0</v>
      </c>
      <c r="L77" s="46">
        <v>4</v>
      </c>
      <c r="M77" s="46">
        <v>0</v>
      </c>
      <c r="N77" s="46">
        <v>4</v>
      </c>
      <c r="O77" s="62">
        <v>0</v>
      </c>
      <c r="P77" s="28">
        <f t="shared" si="1"/>
        <v>25</v>
      </c>
      <c r="Q77" s="222">
        <f>P77+P78+P79</f>
        <v>515</v>
      </c>
      <c r="R77" s="289">
        <f>SUM(Q77:Q79)</f>
        <v>515</v>
      </c>
      <c r="S77" s="142"/>
      <c r="T77" s="248">
        <v>279</v>
      </c>
      <c r="U77" s="248">
        <v>465</v>
      </c>
      <c r="V77" s="99"/>
      <c r="W77" s="303">
        <v>524</v>
      </c>
      <c r="X77" s="294">
        <v>807</v>
      </c>
      <c r="Y77" s="294">
        <v>590</v>
      </c>
    </row>
    <row r="78" spans="1:25" ht="16.5" customHeight="1">
      <c r="A78" s="253"/>
      <c r="B78" s="218"/>
      <c r="C78" s="108" t="s">
        <v>33</v>
      </c>
      <c r="D78" s="30">
        <v>69</v>
      </c>
      <c r="E78" s="29">
        <v>30</v>
      </c>
      <c r="F78" s="30">
        <v>34</v>
      </c>
      <c r="G78" s="30">
        <v>39</v>
      </c>
      <c r="H78" s="30">
        <v>112</v>
      </c>
      <c r="I78" s="30">
        <v>24</v>
      </c>
      <c r="J78" s="128">
        <v>8</v>
      </c>
      <c r="K78" s="31">
        <v>46</v>
      </c>
      <c r="L78" s="30">
        <v>31</v>
      </c>
      <c r="M78" s="31">
        <v>62</v>
      </c>
      <c r="N78" s="31">
        <v>23</v>
      </c>
      <c r="O78" s="32">
        <v>12</v>
      </c>
      <c r="P78" s="33">
        <f t="shared" si="1"/>
        <v>490</v>
      </c>
      <c r="Q78" s="214"/>
      <c r="R78" s="290"/>
      <c r="S78" s="143">
        <v>307</v>
      </c>
      <c r="T78" s="237"/>
      <c r="U78" s="237"/>
      <c r="V78" s="99"/>
      <c r="W78" s="301"/>
      <c r="X78" s="295"/>
      <c r="Y78" s="295"/>
    </row>
    <row r="79" spans="1:25" ht="16.5" customHeight="1" thickBot="1">
      <c r="A79" s="254"/>
      <c r="B79" s="219"/>
      <c r="C79" s="113" t="s">
        <v>34</v>
      </c>
      <c r="D79" s="50">
        <v>0</v>
      </c>
      <c r="E79" s="50">
        <v>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2">
        <v>0</v>
      </c>
      <c r="P79" s="53">
        <f t="shared" si="1"/>
        <v>0</v>
      </c>
      <c r="Q79" s="224"/>
      <c r="R79" s="291"/>
      <c r="S79" s="146"/>
      <c r="T79" s="238"/>
      <c r="U79" s="238"/>
      <c r="V79" s="99"/>
      <c r="W79" s="304"/>
      <c r="X79" s="296"/>
      <c r="Y79" s="296"/>
    </row>
    <row r="80" spans="1:25" ht="16.5" customHeight="1">
      <c r="A80" s="206" t="s">
        <v>60</v>
      </c>
      <c r="B80" s="220" t="s">
        <v>61</v>
      </c>
      <c r="C80" s="107" t="s">
        <v>32</v>
      </c>
      <c r="D80" s="46">
        <v>0</v>
      </c>
      <c r="E80" s="26">
        <v>0</v>
      </c>
      <c r="F80" s="26">
        <v>0</v>
      </c>
      <c r="G80" s="46">
        <v>0</v>
      </c>
      <c r="H80" s="46">
        <v>0</v>
      </c>
      <c r="I80" s="46">
        <v>0</v>
      </c>
      <c r="J80" s="30">
        <v>0</v>
      </c>
      <c r="K80" s="30">
        <v>0</v>
      </c>
      <c r="L80" s="46">
        <v>0</v>
      </c>
      <c r="M80" s="46">
        <v>0</v>
      </c>
      <c r="N80" s="46">
        <v>0</v>
      </c>
      <c r="O80" s="62">
        <v>0</v>
      </c>
      <c r="P80" s="49">
        <f t="shared" si="1"/>
        <v>0</v>
      </c>
      <c r="Q80" s="214">
        <f>P80+P81+P82</f>
        <v>198</v>
      </c>
      <c r="R80" s="222">
        <f>SUM(Q80:Q97)</f>
        <v>475</v>
      </c>
      <c r="S80" s="142"/>
      <c r="T80" s="248">
        <v>241</v>
      </c>
      <c r="U80" s="248">
        <v>51</v>
      </c>
      <c r="V80" s="99"/>
      <c r="W80" s="303">
        <v>241</v>
      </c>
      <c r="X80" s="294">
        <v>217</v>
      </c>
      <c r="Y80" s="294">
        <v>196</v>
      </c>
    </row>
    <row r="81" spans="1:25" ht="16.5" customHeight="1">
      <c r="A81" s="201"/>
      <c r="B81" s="218"/>
      <c r="C81" s="108" t="s">
        <v>33</v>
      </c>
      <c r="D81" s="30">
        <v>2</v>
      </c>
      <c r="E81" s="30">
        <v>4</v>
      </c>
      <c r="F81" s="30">
        <v>97</v>
      </c>
      <c r="G81" s="30">
        <v>22</v>
      </c>
      <c r="H81" s="30">
        <v>0</v>
      </c>
      <c r="I81" s="30">
        <v>23</v>
      </c>
      <c r="J81" s="128">
        <v>0</v>
      </c>
      <c r="K81" s="30">
        <v>28</v>
      </c>
      <c r="L81" s="30">
        <v>22</v>
      </c>
      <c r="M81" s="30">
        <v>0</v>
      </c>
      <c r="N81" s="30">
        <v>0</v>
      </c>
      <c r="O81" s="32">
        <v>0</v>
      </c>
      <c r="P81" s="33">
        <f t="shared" si="1"/>
        <v>198</v>
      </c>
      <c r="Q81" s="214"/>
      <c r="R81" s="214"/>
      <c r="S81" s="143">
        <v>236</v>
      </c>
      <c r="T81" s="237"/>
      <c r="U81" s="237"/>
      <c r="V81" s="99"/>
      <c r="W81" s="301"/>
      <c r="X81" s="295"/>
      <c r="Y81" s="295"/>
    </row>
    <row r="82" spans="1:25" ht="16.5" customHeight="1">
      <c r="A82" s="201"/>
      <c r="B82" s="221"/>
      <c r="C82" s="109" t="s">
        <v>34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4">
        <v>0</v>
      </c>
      <c r="P82" s="137">
        <f t="shared" si="1"/>
        <v>0</v>
      </c>
      <c r="Q82" s="223"/>
      <c r="R82" s="214"/>
      <c r="S82" s="144"/>
      <c r="T82" s="256"/>
      <c r="U82" s="256"/>
      <c r="V82" s="99"/>
      <c r="W82" s="302"/>
      <c r="X82" s="298"/>
      <c r="Y82" s="298"/>
    </row>
    <row r="83" spans="1:25" ht="16.5" customHeight="1">
      <c r="A83" s="201"/>
      <c r="B83" s="217" t="s">
        <v>62</v>
      </c>
      <c r="C83" s="110" t="s">
        <v>32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0">
        <v>0</v>
      </c>
      <c r="P83" s="49">
        <f t="shared" si="1"/>
        <v>0</v>
      </c>
      <c r="Q83" s="213">
        <f>P83+P84+P85</f>
        <v>18</v>
      </c>
      <c r="R83" s="214"/>
      <c r="S83" s="145"/>
      <c r="T83" s="236">
        <v>12</v>
      </c>
      <c r="U83" s="236">
        <v>15</v>
      </c>
      <c r="V83" s="99"/>
      <c r="W83" s="300">
        <v>16</v>
      </c>
      <c r="X83" s="297">
        <v>19</v>
      </c>
      <c r="Y83" s="297">
        <v>0</v>
      </c>
    </row>
    <row r="84" spans="1:25" ht="16.5" customHeight="1">
      <c r="A84" s="201"/>
      <c r="B84" s="218"/>
      <c r="C84" s="108" t="s">
        <v>33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12</v>
      </c>
      <c r="L84" s="30">
        <v>0</v>
      </c>
      <c r="M84" s="30">
        <v>6</v>
      </c>
      <c r="N84" s="30">
        <v>0</v>
      </c>
      <c r="O84" s="32">
        <v>0</v>
      </c>
      <c r="P84" s="33">
        <f t="shared" si="1"/>
        <v>18</v>
      </c>
      <c r="Q84" s="214"/>
      <c r="R84" s="214"/>
      <c r="S84" s="143">
        <v>68</v>
      </c>
      <c r="T84" s="237"/>
      <c r="U84" s="237"/>
      <c r="V84" s="99"/>
      <c r="W84" s="301"/>
      <c r="X84" s="295"/>
      <c r="Y84" s="295"/>
    </row>
    <row r="85" spans="1:25" ht="16.5" customHeight="1">
      <c r="A85" s="201"/>
      <c r="B85" s="221"/>
      <c r="C85" s="111" t="s">
        <v>34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4">
        <v>0</v>
      </c>
      <c r="P85" s="137">
        <f t="shared" si="1"/>
        <v>0</v>
      </c>
      <c r="Q85" s="223"/>
      <c r="R85" s="214"/>
      <c r="S85" s="144"/>
      <c r="T85" s="256"/>
      <c r="U85" s="256"/>
      <c r="V85" s="99"/>
      <c r="W85" s="302"/>
      <c r="X85" s="298"/>
      <c r="Y85" s="298"/>
    </row>
    <row r="86" spans="1:25" ht="16.5" customHeight="1">
      <c r="A86" s="201"/>
      <c r="B86" s="217" t="s">
        <v>63</v>
      </c>
      <c r="C86" s="110" t="s">
        <v>32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0">
        <v>22</v>
      </c>
      <c r="P86" s="49">
        <f t="shared" si="1"/>
        <v>22</v>
      </c>
      <c r="Q86" s="214">
        <f>P86+P87+P88</f>
        <v>146</v>
      </c>
      <c r="R86" s="214"/>
      <c r="S86" s="145"/>
      <c r="T86" s="236">
        <v>78</v>
      </c>
      <c r="U86" s="236">
        <v>26</v>
      </c>
      <c r="V86" s="99"/>
      <c r="W86" s="300">
        <v>45</v>
      </c>
      <c r="X86" s="297">
        <v>64</v>
      </c>
      <c r="Y86" s="297">
        <v>52</v>
      </c>
    </row>
    <row r="87" spans="1:25" ht="16.5" customHeight="1">
      <c r="A87" s="201"/>
      <c r="B87" s="218"/>
      <c r="C87" s="108" t="s">
        <v>33</v>
      </c>
      <c r="D87" s="30">
        <v>0</v>
      </c>
      <c r="E87" s="30">
        <v>0</v>
      </c>
      <c r="F87" s="30">
        <v>0</v>
      </c>
      <c r="G87" s="30">
        <v>0</v>
      </c>
      <c r="H87" s="30">
        <v>13</v>
      </c>
      <c r="I87" s="30">
        <v>16</v>
      </c>
      <c r="J87" s="128">
        <v>5</v>
      </c>
      <c r="K87" s="30">
        <v>0</v>
      </c>
      <c r="L87" s="30">
        <v>0</v>
      </c>
      <c r="M87" s="30">
        <v>10</v>
      </c>
      <c r="N87" s="30">
        <v>0</v>
      </c>
      <c r="O87" s="32">
        <v>80</v>
      </c>
      <c r="P87" s="33">
        <f t="shared" si="1"/>
        <v>124</v>
      </c>
      <c r="Q87" s="214"/>
      <c r="R87" s="214"/>
      <c r="S87" s="143">
        <v>100</v>
      </c>
      <c r="T87" s="237"/>
      <c r="U87" s="237"/>
      <c r="V87" s="99"/>
      <c r="W87" s="301"/>
      <c r="X87" s="295"/>
      <c r="Y87" s="295"/>
    </row>
    <row r="88" spans="1:25" ht="16.5" customHeight="1">
      <c r="A88" s="201"/>
      <c r="B88" s="221"/>
      <c r="C88" s="111" t="s">
        <v>34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137">
        <f t="shared" si="1"/>
        <v>0</v>
      </c>
      <c r="Q88" s="223"/>
      <c r="R88" s="214"/>
      <c r="S88" s="144"/>
      <c r="T88" s="256"/>
      <c r="U88" s="256"/>
      <c r="V88" s="99"/>
      <c r="W88" s="302"/>
      <c r="X88" s="298"/>
      <c r="Y88" s="298"/>
    </row>
    <row r="89" spans="1:25" ht="16.5" customHeight="1">
      <c r="A89" s="201"/>
      <c r="B89" s="217" t="s">
        <v>64</v>
      </c>
      <c r="C89" s="112" t="s">
        <v>32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10</v>
      </c>
      <c r="J89" s="46">
        <v>0</v>
      </c>
      <c r="K89" s="46">
        <v>0</v>
      </c>
      <c r="L89" s="46">
        <v>1</v>
      </c>
      <c r="M89" s="46">
        <v>0</v>
      </c>
      <c r="N89" s="46">
        <v>0</v>
      </c>
      <c r="O89" s="46">
        <v>0</v>
      </c>
      <c r="P89" s="49">
        <f t="shared" si="1"/>
        <v>11</v>
      </c>
      <c r="Q89" s="213">
        <f>P89+P90+P91</f>
        <v>106</v>
      </c>
      <c r="R89" s="214"/>
      <c r="S89" s="145"/>
      <c r="T89" s="236">
        <v>16</v>
      </c>
      <c r="U89" s="236">
        <v>41</v>
      </c>
      <c r="V89" s="99"/>
      <c r="W89" s="300">
        <v>75</v>
      </c>
      <c r="X89" s="297">
        <v>39</v>
      </c>
      <c r="Y89" s="297">
        <v>18</v>
      </c>
    </row>
    <row r="90" spans="1:25" ht="16.5" customHeight="1">
      <c r="A90" s="201"/>
      <c r="B90" s="218"/>
      <c r="C90" s="108" t="s">
        <v>33</v>
      </c>
      <c r="D90" s="30">
        <v>0</v>
      </c>
      <c r="E90" s="30">
        <v>0</v>
      </c>
      <c r="F90" s="30">
        <v>4</v>
      </c>
      <c r="G90" s="30">
        <v>0</v>
      </c>
      <c r="H90" s="30">
        <v>44</v>
      </c>
      <c r="I90" s="30">
        <v>0</v>
      </c>
      <c r="J90" s="30">
        <v>31</v>
      </c>
      <c r="K90" s="30">
        <v>10</v>
      </c>
      <c r="L90" s="30">
        <v>6</v>
      </c>
      <c r="M90" s="30">
        <v>0</v>
      </c>
      <c r="N90" s="30">
        <v>0</v>
      </c>
      <c r="O90" s="30">
        <v>0</v>
      </c>
      <c r="P90" s="33">
        <f t="shared" si="1"/>
        <v>95</v>
      </c>
      <c r="Q90" s="214"/>
      <c r="R90" s="214"/>
      <c r="S90" s="143">
        <v>144</v>
      </c>
      <c r="T90" s="237"/>
      <c r="U90" s="237"/>
      <c r="V90" s="99"/>
      <c r="W90" s="301"/>
      <c r="X90" s="295"/>
      <c r="Y90" s="295"/>
    </row>
    <row r="91" spans="1:25" ht="16.5" customHeight="1">
      <c r="A91" s="201"/>
      <c r="B91" s="221"/>
      <c r="C91" s="109" t="s">
        <v>34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137">
        <f t="shared" si="1"/>
        <v>0</v>
      </c>
      <c r="Q91" s="223"/>
      <c r="R91" s="214"/>
      <c r="S91" s="144"/>
      <c r="T91" s="256"/>
      <c r="U91" s="256"/>
      <c r="V91" s="99"/>
      <c r="W91" s="302"/>
      <c r="X91" s="298"/>
      <c r="Y91" s="298"/>
    </row>
    <row r="92" spans="1:31" ht="16.5" customHeight="1">
      <c r="A92" s="201"/>
      <c r="B92" s="217" t="s">
        <v>65</v>
      </c>
      <c r="C92" s="110" t="s">
        <v>32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9">
        <f t="shared" si="1"/>
        <v>0</v>
      </c>
      <c r="Q92" s="213">
        <f>P92+P93+P94</f>
        <v>7</v>
      </c>
      <c r="R92" s="214"/>
      <c r="S92" s="145"/>
      <c r="T92" s="236">
        <v>20</v>
      </c>
      <c r="U92" s="236">
        <v>19</v>
      </c>
      <c r="V92" s="99"/>
      <c r="W92" s="300">
        <v>4</v>
      </c>
      <c r="X92" s="297">
        <v>0</v>
      </c>
      <c r="Y92" s="297">
        <v>0</v>
      </c>
      <c r="AE92" s="307"/>
    </row>
    <row r="93" spans="1:31" ht="16.5" customHeight="1">
      <c r="A93" s="201"/>
      <c r="B93" s="218"/>
      <c r="C93" s="108" t="s">
        <v>33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7</v>
      </c>
      <c r="L93" s="30">
        <v>0</v>
      </c>
      <c r="M93" s="30">
        <v>0</v>
      </c>
      <c r="N93" s="30">
        <v>0</v>
      </c>
      <c r="O93" s="30">
        <v>0</v>
      </c>
      <c r="P93" s="33">
        <f t="shared" si="1"/>
        <v>7</v>
      </c>
      <c r="Q93" s="214"/>
      <c r="R93" s="214"/>
      <c r="S93" s="143">
        <v>9</v>
      </c>
      <c r="T93" s="237"/>
      <c r="U93" s="237"/>
      <c r="V93" s="99"/>
      <c r="W93" s="301"/>
      <c r="X93" s="295"/>
      <c r="Y93" s="295"/>
      <c r="AE93" s="308"/>
    </row>
    <row r="94" spans="1:25" ht="16.5" customHeight="1">
      <c r="A94" s="201"/>
      <c r="B94" s="221"/>
      <c r="C94" s="111" t="s">
        <v>34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137">
        <f t="shared" si="1"/>
        <v>0</v>
      </c>
      <c r="Q94" s="223"/>
      <c r="R94" s="214"/>
      <c r="S94" s="144"/>
      <c r="T94" s="256"/>
      <c r="U94" s="256"/>
      <c r="V94" s="99"/>
      <c r="W94" s="302"/>
      <c r="X94" s="298"/>
      <c r="Y94" s="298"/>
    </row>
    <row r="95" spans="1:25" ht="16.5" customHeight="1">
      <c r="A95" s="201"/>
      <c r="B95" s="217" t="s">
        <v>66</v>
      </c>
      <c r="C95" s="112" t="s">
        <v>32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9">
        <f t="shared" si="1"/>
        <v>0</v>
      </c>
      <c r="Q95" s="213">
        <f>P95+P96+P97</f>
        <v>0</v>
      </c>
      <c r="R95" s="214"/>
      <c r="S95" s="143"/>
      <c r="T95" s="236">
        <v>0</v>
      </c>
      <c r="U95" s="236">
        <v>0</v>
      </c>
      <c r="V95" s="99"/>
      <c r="W95" s="300">
        <v>0</v>
      </c>
      <c r="X95" s="297">
        <v>0</v>
      </c>
      <c r="Y95" s="297">
        <v>0</v>
      </c>
    </row>
    <row r="96" spans="1:25" ht="16.5" customHeight="1">
      <c r="A96" s="201"/>
      <c r="B96" s="218"/>
      <c r="C96" s="108" t="s">
        <v>33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3">
        <f t="shared" si="1"/>
        <v>0</v>
      </c>
      <c r="Q96" s="214"/>
      <c r="R96" s="214"/>
      <c r="S96" s="143">
        <v>0</v>
      </c>
      <c r="T96" s="237"/>
      <c r="U96" s="237"/>
      <c r="V96" s="99"/>
      <c r="W96" s="301"/>
      <c r="X96" s="295"/>
      <c r="Y96" s="295"/>
    </row>
    <row r="97" spans="1:25" ht="16.5" customHeight="1" thickBot="1">
      <c r="A97" s="202"/>
      <c r="B97" s="219"/>
      <c r="C97" s="113" t="s">
        <v>34</v>
      </c>
      <c r="D97" s="50">
        <v>0</v>
      </c>
      <c r="E97" s="50">
        <v>0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v>0</v>
      </c>
      <c r="O97" s="50">
        <v>0</v>
      </c>
      <c r="P97" s="89">
        <f t="shared" si="1"/>
        <v>0</v>
      </c>
      <c r="Q97" s="224"/>
      <c r="R97" s="224"/>
      <c r="S97" s="146"/>
      <c r="T97" s="238"/>
      <c r="U97" s="238"/>
      <c r="V97" s="99"/>
      <c r="W97" s="304"/>
      <c r="X97" s="296"/>
      <c r="Y97" s="296"/>
    </row>
    <row r="98" spans="1:25" ht="16.5" customHeight="1">
      <c r="A98" s="206" t="s">
        <v>67</v>
      </c>
      <c r="B98" s="220" t="s">
        <v>68</v>
      </c>
      <c r="C98" s="107" t="s">
        <v>32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26">
        <v>0</v>
      </c>
      <c r="J98" s="30">
        <v>0</v>
      </c>
      <c r="K98" s="30">
        <v>0</v>
      </c>
      <c r="L98" s="26">
        <v>0</v>
      </c>
      <c r="M98" s="27">
        <v>0</v>
      </c>
      <c r="N98" s="27">
        <v>0</v>
      </c>
      <c r="O98" s="27">
        <v>3</v>
      </c>
      <c r="P98" s="49">
        <f t="shared" si="1"/>
        <v>3</v>
      </c>
      <c r="Q98" s="222">
        <f>P98+P99+P100</f>
        <v>27</v>
      </c>
      <c r="R98" s="222">
        <f>SUM(Q98:Q103)</f>
        <v>190</v>
      </c>
      <c r="S98" s="142"/>
      <c r="T98" s="248">
        <v>134</v>
      </c>
      <c r="U98" s="248">
        <v>103</v>
      </c>
      <c r="V98" s="99"/>
      <c r="W98" s="303">
        <v>218</v>
      </c>
      <c r="X98" s="294">
        <v>221</v>
      </c>
      <c r="Y98" s="294">
        <v>299</v>
      </c>
    </row>
    <row r="99" spans="1:25" ht="16.5" customHeight="1">
      <c r="A99" s="201"/>
      <c r="B99" s="218"/>
      <c r="C99" s="108" t="s">
        <v>33</v>
      </c>
      <c r="D99" s="30">
        <v>2</v>
      </c>
      <c r="E99" s="30">
        <v>3</v>
      </c>
      <c r="F99" s="30">
        <v>9</v>
      </c>
      <c r="G99" s="30">
        <v>0</v>
      </c>
      <c r="H99" s="30">
        <v>0</v>
      </c>
      <c r="I99" s="30">
        <v>0</v>
      </c>
      <c r="J99" s="30">
        <v>3</v>
      </c>
      <c r="K99" s="31">
        <v>4</v>
      </c>
      <c r="L99" s="30">
        <v>0</v>
      </c>
      <c r="M99" s="31">
        <v>1</v>
      </c>
      <c r="N99" s="31">
        <v>0</v>
      </c>
      <c r="O99" s="32">
        <v>2</v>
      </c>
      <c r="P99" s="33">
        <f t="shared" si="1"/>
        <v>24</v>
      </c>
      <c r="Q99" s="214"/>
      <c r="R99" s="214"/>
      <c r="S99" s="143">
        <v>131</v>
      </c>
      <c r="T99" s="237"/>
      <c r="U99" s="237"/>
      <c r="V99" s="99"/>
      <c r="W99" s="301"/>
      <c r="X99" s="295"/>
      <c r="Y99" s="295"/>
    </row>
    <row r="100" spans="1:25" ht="16.5" customHeight="1">
      <c r="A100" s="201"/>
      <c r="B100" s="221"/>
      <c r="C100" s="109" t="s">
        <v>34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3">
        <v>0</v>
      </c>
      <c r="N100" s="43">
        <v>0</v>
      </c>
      <c r="O100" s="36">
        <v>0</v>
      </c>
      <c r="P100" s="137">
        <f t="shared" si="1"/>
        <v>0</v>
      </c>
      <c r="Q100" s="223"/>
      <c r="R100" s="214"/>
      <c r="S100" s="144"/>
      <c r="T100" s="256"/>
      <c r="U100" s="256"/>
      <c r="V100" s="99"/>
      <c r="W100" s="302"/>
      <c r="X100" s="298"/>
      <c r="Y100" s="298"/>
    </row>
    <row r="101" spans="1:25" ht="16.5" customHeight="1">
      <c r="A101" s="201"/>
      <c r="B101" s="217" t="s">
        <v>69</v>
      </c>
      <c r="C101" s="110" t="s">
        <v>32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35</v>
      </c>
      <c r="M101" s="47">
        <v>2</v>
      </c>
      <c r="N101" s="47">
        <v>0</v>
      </c>
      <c r="O101" s="40">
        <v>0</v>
      </c>
      <c r="P101" s="49">
        <f t="shared" si="1"/>
        <v>37</v>
      </c>
      <c r="Q101" s="213">
        <f>P101+P102+P103</f>
        <v>163</v>
      </c>
      <c r="R101" s="214"/>
      <c r="S101" s="143"/>
      <c r="T101" s="236">
        <v>141</v>
      </c>
      <c r="U101" s="236">
        <v>100</v>
      </c>
      <c r="V101" s="99"/>
      <c r="W101" s="300">
        <v>260</v>
      </c>
      <c r="X101" s="297">
        <v>199</v>
      </c>
      <c r="Y101" s="297">
        <v>203</v>
      </c>
    </row>
    <row r="102" spans="1:25" ht="16.5" customHeight="1">
      <c r="A102" s="201"/>
      <c r="B102" s="218"/>
      <c r="C102" s="108" t="s">
        <v>33</v>
      </c>
      <c r="D102" s="30">
        <v>14</v>
      </c>
      <c r="E102" s="30">
        <v>0</v>
      </c>
      <c r="F102" s="30">
        <v>8</v>
      </c>
      <c r="G102" s="30">
        <v>16</v>
      </c>
      <c r="H102" s="30">
        <v>16</v>
      </c>
      <c r="I102" s="30">
        <v>7</v>
      </c>
      <c r="J102" s="128">
        <v>5</v>
      </c>
      <c r="K102" s="31">
        <v>7</v>
      </c>
      <c r="L102" s="30">
        <v>25</v>
      </c>
      <c r="M102" s="31">
        <v>13</v>
      </c>
      <c r="N102" s="31">
        <v>3</v>
      </c>
      <c r="O102" s="32">
        <v>12</v>
      </c>
      <c r="P102" s="33">
        <f t="shared" si="1"/>
        <v>126</v>
      </c>
      <c r="Q102" s="214"/>
      <c r="R102" s="214"/>
      <c r="S102" s="143">
        <v>128</v>
      </c>
      <c r="T102" s="237"/>
      <c r="U102" s="237"/>
      <c r="V102" s="99"/>
      <c r="W102" s="301"/>
      <c r="X102" s="295"/>
      <c r="Y102" s="295"/>
    </row>
    <row r="103" spans="1:25" ht="16.5" customHeight="1" thickBot="1">
      <c r="A103" s="202"/>
      <c r="B103" s="219"/>
      <c r="C103" s="113" t="s">
        <v>34</v>
      </c>
      <c r="D103" s="34">
        <v>0</v>
      </c>
      <c r="E103" s="34">
        <v>0</v>
      </c>
      <c r="F103" s="34">
        <v>0</v>
      </c>
      <c r="G103" s="34">
        <v>0</v>
      </c>
      <c r="H103" s="50">
        <v>0</v>
      </c>
      <c r="I103" s="50">
        <v>0</v>
      </c>
      <c r="J103" s="50">
        <v>0</v>
      </c>
      <c r="K103" s="50">
        <v>0</v>
      </c>
      <c r="L103" s="50">
        <v>0</v>
      </c>
      <c r="M103" s="51">
        <v>0</v>
      </c>
      <c r="N103" s="51">
        <v>0</v>
      </c>
      <c r="O103" s="52">
        <v>0</v>
      </c>
      <c r="P103" s="37">
        <f t="shared" si="1"/>
        <v>0</v>
      </c>
      <c r="Q103" s="224"/>
      <c r="R103" s="224"/>
      <c r="S103" s="146"/>
      <c r="T103" s="238"/>
      <c r="U103" s="238"/>
      <c r="V103" s="99"/>
      <c r="W103" s="304"/>
      <c r="X103" s="296"/>
      <c r="Y103" s="296"/>
    </row>
    <row r="104" spans="1:25" ht="16.5" customHeight="1">
      <c r="A104" s="252" t="s">
        <v>70</v>
      </c>
      <c r="B104" s="220" t="s">
        <v>71</v>
      </c>
      <c r="C104" s="107" t="s">
        <v>32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46">
        <v>0</v>
      </c>
      <c r="K104" s="46">
        <v>0</v>
      </c>
      <c r="L104" s="26">
        <v>0</v>
      </c>
      <c r="M104" s="26">
        <v>0</v>
      </c>
      <c r="N104" s="26">
        <v>0</v>
      </c>
      <c r="O104" s="62">
        <v>0</v>
      </c>
      <c r="P104" s="87">
        <f t="shared" si="1"/>
        <v>0</v>
      </c>
      <c r="Q104" s="222">
        <f>P104+P105+P106</f>
        <v>40</v>
      </c>
      <c r="R104" s="222">
        <f>SUM(Q104:Q112)</f>
        <v>187</v>
      </c>
      <c r="S104" s="142"/>
      <c r="T104" s="248">
        <v>117</v>
      </c>
      <c r="U104" s="248">
        <v>166</v>
      </c>
      <c r="V104" s="99"/>
      <c r="W104" s="303">
        <v>85</v>
      </c>
      <c r="X104" s="294">
        <v>138</v>
      </c>
      <c r="Y104" s="294">
        <v>175</v>
      </c>
    </row>
    <row r="105" spans="1:25" ht="16.5" customHeight="1">
      <c r="A105" s="253"/>
      <c r="B105" s="218"/>
      <c r="C105" s="108" t="s">
        <v>33</v>
      </c>
      <c r="D105" s="30">
        <v>0</v>
      </c>
      <c r="E105" s="30">
        <v>0</v>
      </c>
      <c r="F105" s="30">
        <v>0</v>
      </c>
      <c r="G105" s="30">
        <v>0</v>
      </c>
      <c r="H105" s="30">
        <v>1</v>
      </c>
      <c r="I105" s="30">
        <v>30</v>
      </c>
      <c r="J105" s="30">
        <v>2</v>
      </c>
      <c r="K105" s="31">
        <v>3</v>
      </c>
      <c r="L105" s="30">
        <v>1</v>
      </c>
      <c r="M105" s="30">
        <v>0</v>
      </c>
      <c r="N105" s="30">
        <v>0</v>
      </c>
      <c r="O105" s="32">
        <v>3</v>
      </c>
      <c r="P105" s="33">
        <f t="shared" si="1"/>
        <v>40</v>
      </c>
      <c r="Q105" s="214"/>
      <c r="R105" s="214"/>
      <c r="S105" s="143">
        <v>78</v>
      </c>
      <c r="T105" s="237"/>
      <c r="U105" s="237"/>
      <c r="V105" s="99"/>
      <c r="W105" s="301"/>
      <c r="X105" s="295"/>
      <c r="Y105" s="295"/>
    </row>
    <row r="106" spans="1:25" ht="16.5" customHeight="1">
      <c r="A106" s="253"/>
      <c r="B106" s="221"/>
      <c r="C106" s="109" t="s">
        <v>34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36">
        <v>0</v>
      </c>
      <c r="P106" s="37">
        <f t="shared" si="1"/>
        <v>0</v>
      </c>
      <c r="Q106" s="223"/>
      <c r="R106" s="214"/>
      <c r="S106" s="144"/>
      <c r="T106" s="256"/>
      <c r="U106" s="256"/>
      <c r="V106" s="99"/>
      <c r="W106" s="302"/>
      <c r="X106" s="298"/>
      <c r="Y106" s="298"/>
    </row>
    <row r="107" spans="1:25" ht="16.5" customHeight="1">
      <c r="A107" s="253"/>
      <c r="B107" s="217" t="s">
        <v>72</v>
      </c>
      <c r="C107" s="110" t="s">
        <v>32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0">
        <v>0</v>
      </c>
      <c r="P107" s="136">
        <f t="shared" si="1"/>
        <v>0</v>
      </c>
      <c r="Q107" s="213">
        <f>P107+P108+P109</f>
        <v>100</v>
      </c>
      <c r="R107" s="214"/>
      <c r="S107" s="145"/>
      <c r="T107" s="236">
        <v>12</v>
      </c>
      <c r="U107" s="236">
        <v>22</v>
      </c>
      <c r="V107" s="99"/>
      <c r="W107" s="300">
        <v>37</v>
      </c>
      <c r="X107" s="297">
        <v>57</v>
      </c>
      <c r="Y107" s="297">
        <v>55</v>
      </c>
    </row>
    <row r="108" spans="1:25" ht="16.5" customHeight="1">
      <c r="A108" s="253"/>
      <c r="B108" s="218"/>
      <c r="C108" s="108" t="s">
        <v>33</v>
      </c>
      <c r="D108" s="30">
        <v>10</v>
      </c>
      <c r="E108" s="30">
        <v>1</v>
      </c>
      <c r="F108" s="30">
        <v>50</v>
      </c>
      <c r="G108" s="30">
        <v>1</v>
      </c>
      <c r="H108" s="30">
        <v>0</v>
      </c>
      <c r="I108" s="30">
        <v>0</v>
      </c>
      <c r="J108" s="128">
        <v>0</v>
      </c>
      <c r="K108" s="30">
        <v>0</v>
      </c>
      <c r="L108" s="30">
        <v>18</v>
      </c>
      <c r="M108" s="30">
        <v>5</v>
      </c>
      <c r="N108" s="30">
        <v>14</v>
      </c>
      <c r="O108" s="32">
        <v>1</v>
      </c>
      <c r="P108" s="33">
        <f t="shared" si="1"/>
        <v>100</v>
      </c>
      <c r="Q108" s="214"/>
      <c r="R108" s="214"/>
      <c r="S108" s="143">
        <v>16</v>
      </c>
      <c r="T108" s="237"/>
      <c r="U108" s="237"/>
      <c r="V108" s="99"/>
      <c r="W108" s="301"/>
      <c r="X108" s="295"/>
      <c r="Y108" s="295"/>
    </row>
    <row r="109" spans="1:25" ht="16.5" customHeight="1">
      <c r="A109" s="253"/>
      <c r="B109" s="221"/>
      <c r="C109" s="111" t="s">
        <v>34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4">
        <v>0</v>
      </c>
      <c r="P109" s="37">
        <f t="shared" si="1"/>
        <v>0</v>
      </c>
      <c r="Q109" s="223"/>
      <c r="R109" s="214"/>
      <c r="S109" s="144"/>
      <c r="T109" s="256"/>
      <c r="U109" s="256"/>
      <c r="V109" s="99"/>
      <c r="W109" s="302"/>
      <c r="X109" s="298"/>
      <c r="Y109" s="298"/>
    </row>
    <row r="110" spans="1:25" ht="16.5" customHeight="1">
      <c r="A110" s="253"/>
      <c r="B110" s="217" t="s">
        <v>73</v>
      </c>
      <c r="C110" s="112" t="s">
        <v>32</v>
      </c>
      <c r="D110" s="46">
        <v>6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30">
        <v>0</v>
      </c>
      <c r="K110" s="30">
        <v>0</v>
      </c>
      <c r="L110" s="46">
        <v>0</v>
      </c>
      <c r="M110" s="47">
        <v>0</v>
      </c>
      <c r="N110" s="47">
        <v>0</v>
      </c>
      <c r="O110" s="48">
        <v>0</v>
      </c>
      <c r="P110" s="136">
        <f t="shared" si="1"/>
        <v>6</v>
      </c>
      <c r="Q110" s="213">
        <f>P110+P111+P112</f>
        <v>47</v>
      </c>
      <c r="R110" s="214"/>
      <c r="S110" s="143"/>
      <c r="T110" s="236">
        <v>152</v>
      </c>
      <c r="U110" s="236">
        <v>82</v>
      </c>
      <c r="V110" s="99"/>
      <c r="W110" s="300">
        <v>87</v>
      </c>
      <c r="X110" s="297">
        <v>144</v>
      </c>
      <c r="Y110" s="297">
        <v>144</v>
      </c>
    </row>
    <row r="111" spans="1:25" ht="16.5" customHeight="1">
      <c r="A111" s="253"/>
      <c r="B111" s="218"/>
      <c r="C111" s="108" t="s">
        <v>33</v>
      </c>
      <c r="D111" s="30">
        <v>12</v>
      </c>
      <c r="E111" s="30">
        <v>3</v>
      </c>
      <c r="F111" s="30">
        <v>1</v>
      </c>
      <c r="G111" s="30">
        <v>0</v>
      </c>
      <c r="H111" s="30">
        <v>1</v>
      </c>
      <c r="I111" s="30">
        <v>4</v>
      </c>
      <c r="J111" s="128">
        <v>9</v>
      </c>
      <c r="K111" s="31">
        <v>0</v>
      </c>
      <c r="L111" s="30">
        <v>0</v>
      </c>
      <c r="M111" s="31">
        <v>0</v>
      </c>
      <c r="N111" s="31">
        <v>2</v>
      </c>
      <c r="O111" s="32">
        <v>9</v>
      </c>
      <c r="P111" s="33">
        <f t="shared" si="1"/>
        <v>41</v>
      </c>
      <c r="Q111" s="214"/>
      <c r="R111" s="214"/>
      <c r="S111" s="143">
        <v>38</v>
      </c>
      <c r="T111" s="237"/>
      <c r="U111" s="237"/>
      <c r="V111" s="99"/>
      <c r="W111" s="301"/>
      <c r="X111" s="295"/>
      <c r="Y111" s="295"/>
    </row>
    <row r="112" spans="1:25" ht="16.5" customHeight="1" thickBot="1">
      <c r="A112" s="254"/>
      <c r="B112" s="219"/>
      <c r="C112" s="113" t="s">
        <v>34</v>
      </c>
      <c r="D112" s="50">
        <v>0</v>
      </c>
      <c r="E112" s="50">
        <v>0</v>
      </c>
      <c r="F112" s="50">
        <v>0</v>
      </c>
      <c r="G112" s="50">
        <v>0</v>
      </c>
      <c r="H112" s="50">
        <v>0</v>
      </c>
      <c r="I112" s="50">
        <v>0</v>
      </c>
      <c r="J112" s="50">
        <v>0</v>
      </c>
      <c r="K112" s="50">
        <v>0</v>
      </c>
      <c r="L112" s="51">
        <v>0</v>
      </c>
      <c r="M112" s="51">
        <v>0</v>
      </c>
      <c r="N112" s="51">
        <v>0</v>
      </c>
      <c r="O112" s="52">
        <v>0</v>
      </c>
      <c r="P112" s="37">
        <f t="shared" si="1"/>
        <v>0</v>
      </c>
      <c r="Q112" s="224"/>
      <c r="R112" s="224"/>
      <c r="S112" s="146"/>
      <c r="T112" s="238"/>
      <c r="U112" s="238"/>
      <c r="V112" s="99"/>
      <c r="W112" s="301"/>
      <c r="X112" s="296"/>
      <c r="Y112" s="296"/>
    </row>
    <row r="113" spans="1:25" ht="16.5" customHeight="1">
      <c r="A113" s="252" t="s">
        <v>74</v>
      </c>
      <c r="B113" s="220" t="s">
        <v>75</v>
      </c>
      <c r="C113" s="107" t="s">
        <v>32</v>
      </c>
      <c r="D113" s="46">
        <v>1</v>
      </c>
      <c r="E113" s="46">
        <v>0</v>
      </c>
      <c r="F113" s="46">
        <v>0</v>
      </c>
      <c r="G113" s="46">
        <v>0</v>
      </c>
      <c r="H113" s="26">
        <v>0</v>
      </c>
      <c r="I113" s="26">
        <v>0</v>
      </c>
      <c r="J113" s="30">
        <v>0</v>
      </c>
      <c r="K113" s="26">
        <v>0</v>
      </c>
      <c r="L113" s="31">
        <v>0</v>
      </c>
      <c r="M113" s="31">
        <v>0</v>
      </c>
      <c r="N113" s="31">
        <v>0</v>
      </c>
      <c r="O113" s="62">
        <v>0</v>
      </c>
      <c r="P113" s="87">
        <f t="shared" si="1"/>
        <v>1</v>
      </c>
      <c r="Q113" s="222">
        <f>P113+P114+P115</f>
        <v>971</v>
      </c>
      <c r="R113" s="222">
        <f>SUM(Q113:Q115)</f>
        <v>971</v>
      </c>
      <c r="S113" s="142"/>
      <c r="T113" s="248">
        <v>533</v>
      </c>
      <c r="U113" s="248">
        <v>555</v>
      </c>
      <c r="V113" s="99"/>
      <c r="W113" s="264">
        <v>1355</v>
      </c>
      <c r="X113" s="241">
        <v>685</v>
      </c>
      <c r="Y113" s="294">
        <v>1333</v>
      </c>
    </row>
    <row r="114" spans="1:25" ht="16.5" customHeight="1">
      <c r="A114" s="253"/>
      <c r="B114" s="218"/>
      <c r="C114" s="108" t="s">
        <v>33</v>
      </c>
      <c r="D114" s="30">
        <v>77</v>
      </c>
      <c r="E114" s="30">
        <v>103</v>
      </c>
      <c r="F114" s="30">
        <v>77</v>
      </c>
      <c r="G114" s="30">
        <v>20</v>
      </c>
      <c r="H114" s="30">
        <v>84</v>
      </c>
      <c r="I114" s="30">
        <v>118</v>
      </c>
      <c r="J114" s="128">
        <v>84</v>
      </c>
      <c r="K114" s="31">
        <v>62</v>
      </c>
      <c r="L114" s="31">
        <v>19</v>
      </c>
      <c r="M114" s="31">
        <v>134</v>
      </c>
      <c r="N114" s="31">
        <v>59</v>
      </c>
      <c r="O114" s="32">
        <v>133</v>
      </c>
      <c r="P114" s="33">
        <f t="shared" si="1"/>
        <v>970</v>
      </c>
      <c r="Q114" s="214"/>
      <c r="R114" s="214"/>
      <c r="S114" s="143">
        <v>597</v>
      </c>
      <c r="T114" s="237"/>
      <c r="U114" s="237"/>
      <c r="V114" s="99"/>
      <c r="W114" s="264"/>
      <c r="X114" s="233"/>
      <c r="Y114" s="295"/>
    </row>
    <row r="115" spans="1:25" ht="16.5" customHeight="1" thickBot="1">
      <c r="A115" s="254"/>
      <c r="B115" s="219"/>
      <c r="C115" s="113" t="s">
        <v>34</v>
      </c>
      <c r="D115" s="50">
        <v>0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31">
        <v>0</v>
      </c>
      <c r="M115" s="31">
        <v>0</v>
      </c>
      <c r="N115" s="31">
        <v>0</v>
      </c>
      <c r="O115" s="52">
        <v>0</v>
      </c>
      <c r="P115" s="37">
        <f t="shared" si="1"/>
        <v>0</v>
      </c>
      <c r="Q115" s="224"/>
      <c r="R115" s="224"/>
      <c r="S115" s="146"/>
      <c r="T115" s="238"/>
      <c r="U115" s="238"/>
      <c r="V115" s="99"/>
      <c r="W115" s="264"/>
      <c r="X115" s="234"/>
      <c r="Y115" s="296"/>
    </row>
    <row r="116" spans="1:25" ht="24" customHeight="1" thickBot="1">
      <c r="A116" s="279" t="s">
        <v>103</v>
      </c>
      <c r="B116" s="280"/>
      <c r="C116" s="281"/>
      <c r="D116" s="67">
        <f aca="true" t="shared" si="2" ref="D116:I116">SUM(D5:D115)</f>
        <v>434</v>
      </c>
      <c r="E116" s="66">
        <f t="shared" si="2"/>
        <v>436</v>
      </c>
      <c r="F116" s="67">
        <f t="shared" si="2"/>
        <v>545</v>
      </c>
      <c r="G116" s="67">
        <f t="shared" si="2"/>
        <v>267</v>
      </c>
      <c r="H116" s="68">
        <f t="shared" si="2"/>
        <v>483</v>
      </c>
      <c r="I116" s="67">
        <f t="shared" si="2"/>
        <v>494</v>
      </c>
      <c r="J116" s="67">
        <f aca="true" t="shared" si="3" ref="J116:O116">SUM(J5:J115)</f>
        <v>297</v>
      </c>
      <c r="K116" s="67">
        <f t="shared" si="3"/>
        <v>318</v>
      </c>
      <c r="L116" s="67">
        <f t="shared" si="3"/>
        <v>498</v>
      </c>
      <c r="M116" s="67">
        <f t="shared" si="3"/>
        <v>498</v>
      </c>
      <c r="N116" s="67">
        <f t="shared" si="3"/>
        <v>410</v>
      </c>
      <c r="O116" s="67">
        <f t="shared" si="3"/>
        <v>620</v>
      </c>
      <c r="P116" s="135">
        <f t="shared" si="1"/>
        <v>5300</v>
      </c>
      <c r="Q116" s="71">
        <f>SUM(Q5:Q115)</f>
        <v>5300</v>
      </c>
      <c r="R116" s="71">
        <f>SUM(R5:R115)</f>
        <v>5300</v>
      </c>
      <c r="S116" s="147">
        <v>3625</v>
      </c>
      <c r="T116" s="147">
        <v>3311</v>
      </c>
      <c r="U116" s="147">
        <f>SUM(U5:U115)</f>
        <v>3061</v>
      </c>
      <c r="V116" s="99"/>
      <c r="W116" s="134">
        <f>SUM(W5:W115)</f>
        <v>5813</v>
      </c>
      <c r="X116" s="106">
        <f>SUM(X5:X115)</f>
        <v>4959</v>
      </c>
      <c r="Y116" s="72">
        <f>SUM(Y5:Y115)</f>
        <v>4921</v>
      </c>
    </row>
    <row r="117" spans="1:25" ht="15.75" customHeight="1">
      <c r="A117" s="4"/>
      <c r="B117" s="4"/>
      <c r="C117" s="5"/>
      <c r="D117" s="6"/>
      <c r="E117" s="5"/>
      <c r="F117" s="5"/>
      <c r="G117" s="5"/>
      <c r="H117" s="5"/>
      <c r="I117" s="5"/>
      <c r="J117" s="5"/>
      <c r="K117" s="7"/>
      <c r="L117" s="7"/>
      <c r="M117" s="90"/>
      <c r="N117" s="97"/>
      <c r="O117" s="96"/>
      <c r="P117" s="1"/>
      <c r="Q117" s="98"/>
      <c r="R117" s="10"/>
      <c r="S117" s="98"/>
      <c r="T117" s="98"/>
      <c r="U117" s="98"/>
      <c r="V117" s="10"/>
      <c r="W117" s="10"/>
      <c r="X117" s="10"/>
      <c r="Y117" s="10"/>
    </row>
    <row r="118" spans="1:25" s="3" customFormat="1" ht="5.25" customHeight="1">
      <c r="A118" s="11"/>
      <c r="B118" s="11"/>
      <c r="C118" s="5"/>
      <c r="D118" s="5"/>
      <c r="E118" s="5"/>
      <c r="F118" s="5"/>
      <c r="G118" s="5"/>
      <c r="H118" s="11"/>
      <c r="I118" s="11"/>
      <c r="J118" s="11"/>
      <c r="K118" s="11"/>
      <c r="L118" s="11"/>
      <c r="M118" s="91"/>
      <c r="N118" s="93"/>
      <c r="O118" s="8"/>
      <c r="P118" s="11"/>
      <c r="Q118" s="11"/>
      <c r="R118" s="11"/>
      <c r="S118" s="11"/>
      <c r="T118" s="11"/>
      <c r="U118" s="21"/>
      <c r="V118" s="21"/>
      <c r="W118" s="22"/>
      <c r="X118" s="13"/>
      <c r="Y118" s="13"/>
    </row>
    <row r="119" spans="1:20" ht="17.25" customHeight="1" thickBot="1">
      <c r="A119" s="299" t="s">
        <v>76</v>
      </c>
      <c r="B119" s="299"/>
      <c r="C119" s="299"/>
      <c r="D119" s="299"/>
      <c r="E119" s="299"/>
      <c r="F119" s="14"/>
      <c r="G119" s="14"/>
      <c r="H119" s="14"/>
      <c r="I119" s="14"/>
      <c r="J119" s="14"/>
      <c r="K119" s="15"/>
      <c r="L119" s="15"/>
      <c r="M119" s="92"/>
      <c r="N119" s="94"/>
      <c r="O119" s="15"/>
      <c r="P119" s="15"/>
      <c r="Q119" s="15"/>
      <c r="R119" s="15"/>
      <c r="S119" s="14"/>
      <c r="T119" s="14"/>
    </row>
    <row r="120" spans="1:25" ht="20.25" customHeight="1" thickBot="1">
      <c r="A120" s="279" t="s">
        <v>13</v>
      </c>
      <c r="B120" s="283"/>
      <c r="C120" s="114" t="s">
        <v>22</v>
      </c>
      <c r="D120" s="120" t="s">
        <v>23</v>
      </c>
      <c r="E120" s="120" t="s">
        <v>1</v>
      </c>
      <c r="F120" s="115" t="s">
        <v>2</v>
      </c>
      <c r="G120" s="121" t="s">
        <v>24</v>
      </c>
      <c r="H120" s="121" t="s">
        <v>25</v>
      </c>
      <c r="I120" s="121" t="s">
        <v>26</v>
      </c>
      <c r="J120" s="121" t="s">
        <v>27</v>
      </c>
      <c r="K120" s="121" t="s">
        <v>28</v>
      </c>
      <c r="L120" s="121" t="s">
        <v>29</v>
      </c>
      <c r="M120" s="115" t="s">
        <v>8</v>
      </c>
      <c r="N120" s="116" t="s">
        <v>9</v>
      </c>
      <c r="O120" s="122" t="s">
        <v>17</v>
      </c>
      <c r="P120" s="118" t="s">
        <v>77</v>
      </c>
      <c r="Q120" s="284" t="s">
        <v>123</v>
      </c>
      <c r="R120" s="283"/>
      <c r="S120" s="152" t="s">
        <v>124</v>
      </c>
      <c r="T120" s="152" t="s">
        <v>109</v>
      </c>
      <c r="U120" s="152" t="s">
        <v>18</v>
      </c>
      <c r="W120" s="153" t="s">
        <v>15</v>
      </c>
      <c r="X120" s="25" t="s">
        <v>14</v>
      </c>
      <c r="Y120" s="25" t="s">
        <v>12</v>
      </c>
    </row>
    <row r="121" spans="1:25" ht="16.5" customHeight="1">
      <c r="A121" s="206" t="s">
        <v>19</v>
      </c>
      <c r="B121" s="220" t="s">
        <v>20</v>
      </c>
      <c r="C121" s="107" t="s">
        <v>21</v>
      </c>
      <c r="D121" s="74">
        <v>0</v>
      </c>
      <c r="E121" s="74">
        <v>0</v>
      </c>
      <c r="F121" s="74">
        <v>0</v>
      </c>
      <c r="G121" s="74">
        <v>0</v>
      </c>
      <c r="H121" s="74">
        <v>0</v>
      </c>
      <c r="I121" s="74">
        <v>0</v>
      </c>
      <c r="J121" s="74">
        <v>0</v>
      </c>
      <c r="K121" s="74">
        <v>1</v>
      </c>
      <c r="L121" s="74">
        <v>0</v>
      </c>
      <c r="M121" s="74">
        <v>0</v>
      </c>
      <c r="N121" s="74">
        <v>0</v>
      </c>
      <c r="O121" s="74">
        <v>0</v>
      </c>
      <c r="P121" s="28">
        <f>SUM(D121:O121)</f>
        <v>1</v>
      </c>
      <c r="Q121" s="222">
        <f>P121+P122+P123</f>
        <v>36</v>
      </c>
      <c r="R121" s="222">
        <f>SUM(Q121:Q126)</f>
        <v>36</v>
      </c>
      <c r="S121" s="142"/>
      <c r="T121" s="272">
        <v>100</v>
      </c>
      <c r="U121" s="248">
        <v>230</v>
      </c>
      <c r="V121" s="99"/>
      <c r="W121" s="264">
        <v>0</v>
      </c>
      <c r="X121" s="241">
        <v>0</v>
      </c>
      <c r="Y121" s="294">
        <v>0</v>
      </c>
    </row>
    <row r="122" spans="1:25" ht="16.5" customHeight="1">
      <c r="A122" s="201"/>
      <c r="B122" s="218"/>
      <c r="C122" s="108" t="s">
        <v>78</v>
      </c>
      <c r="D122" s="75">
        <v>0</v>
      </c>
      <c r="E122" s="75">
        <v>0</v>
      </c>
      <c r="F122" s="75">
        <v>0</v>
      </c>
      <c r="G122" s="75">
        <v>0</v>
      </c>
      <c r="H122" s="75">
        <v>0</v>
      </c>
      <c r="I122" s="75">
        <v>0</v>
      </c>
      <c r="J122" s="75">
        <v>0</v>
      </c>
      <c r="K122" s="75">
        <v>35</v>
      </c>
      <c r="L122" s="75">
        <v>0</v>
      </c>
      <c r="M122" s="75">
        <v>0</v>
      </c>
      <c r="N122" s="75">
        <v>0</v>
      </c>
      <c r="O122" s="75">
        <v>0</v>
      </c>
      <c r="P122" s="33">
        <f>SUM(D122:O122)</f>
        <v>35</v>
      </c>
      <c r="Q122" s="214"/>
      <c r="R122" s="214"/>
      <c r="S122" s="143">
        <v>0</v>
      </c>
      <c r="T122" s="216"/>
      <c r="U122" s="237"/>
      <c r="V122" s="99"/>
      <c r="W122" s="264"/>
      <c r="X122" s="233"/>
      <c r="Y122" s="295"/>
    </row>
    <row r="123" spans="1:25" ht="16.5" customHeight="1">
      <c r="A123" s="201"/>
      <c r="B123" s="221"/>
      <c r="C123" s="109" t="s">
        <v>79</v>
      </c>
      <c r="D123" s="34">
        <v>0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137">
        <f>SUM(D123:O123)</f>
        <v>0</v>
      </c>
      <c r="Q123" s="223"/>
      <c r="R123" s="214"/>
      <c r="S123" s="144"/>
      <c r="T123" s="271"/>
      <c r="U123" s="256"/>
      <c r="V123" s="99"/>
      <c r="W123" s="264"/>
      <c r="X123" s="235"/>
      <c r="Y123" s="298"/>
    </row>
    <row r="124" spans="1:25" ht="13.5" customHeight="1">
      <c r="A124" s="201"/>
      <c r="B124" s="217" t="s">
        <v>80</v>
      </c>
      <c r="C124" s="110" t="s">
        <v>21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49">
        <f aca="true" t="shared" si="4" ref="P124:P177">SUM(D124:O124)</f>
        <v>0</v>
      </c>
      <c r="Q124" s="213">
        <f>P124+P125+P126</f>
        <v>0</v>
      </c>
      <c r="R124" s="214"/>
      <c r="S124" s="148"/>
      <c r="T124" s="215">
        <v>0</v>
      </c>
      <c r="U124" s="236">
        <v>0</v>
      </c>
      <c r="V124" s="99"/>
      <c r="W124" s="264">
        <v>0</v>
      </c>
      <c r="X124" s="232">
        <v>0</v>
      </c>
      <c r="Y124" s="297">
        <v>0</v>
      </c>
    </row>
    <row r="125" spans="1:25" ht="13.5" customHeight="1">
      <c r="A125" s="201"/>
      <c r="B125" s="218"/>
      <c r="C125" s="108" t="s">
        <v>78</v>
      </c>
      <c r="D125" s="30">
        <v>0</v>
      </c>
      <c r="E125" s="30">
        <v>0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7">
        <f t="shared" si="4"/>
        <v>0</v>
      </c>
      <c r="Q125" s="214"/>
      <c r="R125" s="214"/>
      <c r="S125" s="148">
        <v>0</v>
      </c>
      <c r="T125" s="216"/>
      <c r="U125" s="237"/>
      <c r="V125" s="99"/>
      <c r="W125" s="264"/>
      <c r="X125" s="233"/>
      <c r="Y125" s="295"/>
    </row>
    <row r="126" spans="1:25" ht="13.5" customHeight="1" thickBot="1">
      <c r="A126" s="202"/>
      <c r="B126" s="219"/>
      <c r="C126" s="109" t="s">
        <v>79</v>
      </c>
      <c r="D126" s="34">
        <v>0</v>
      </c>
      <c r="E126" s="34">
        <v>0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7">
        <f t="shared" si="4"/>
        <v>0</v>
      </c>
      <c r="Q126" s="224"/>
      <c r="R126" s="224"/>
      <c r="S126" s="149"/>
      <c r="T126" s="268"/>
      <c r="U126" s="238"/>
      <c r="V126" s="99"/>
      <c r="W126" s="264"/>
      <c r="X126" s="234"/>
      <c r="Y126" s="296"/>
    </row>
    <row r="127" spans="1:25" ht="13.5" customHeight="1">
      <c r="A127" s="206" t="s">
        <v>115</v>
      </c>
      <c r="B127" s="220" t="s">
        <v>116</v>
      </c>
      <c r="C127" s="139" t="s">
        <v>117</v>
      </c>
      <c r="D127" s="74">
        <v>0</v>
      </c>
      <c r="E127" s="74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140">
        <v>0</v>
      </c>
      <c r="P127" s="141">
        <f t="shared" si="4"/>
        <v>0</v>
      </c>
      <c r="Q127" s="222">
        <f>P127+P128+P129</f>
        <v>56</v>
      </c>
      <c r="R127" s="222">
        <f>SUM(Q127:Q132)</f>
        <v>56</v>
      </c>
      <c r="S127" s="245">
        <v>37</v>
      </c>
      <c r="T127" s="248">
        <v>0</v>
      </c>
      <c r="U127" s="248">
        <v>0</v>
      </c>
      <c r="V127" s="99"/>
      <c r="W127" s="264">
        <v>0</v>
      </c>
      <c r="X127" s="131"/>
      <c r="Y127" s="124"/>
    </row>
    <row r="128" spans="1:25" ht="13.5" customHeight="1">
      <c r="A128" s="201"/>
      <c r="B128" s="218"/>
      <c r="C128" s="129" t="s">
        <v>118</v>
      </c>
      <c r="D128" s="75">
        <v>56</v>
      </c>
      <c r="E128" s="30">
        <v>0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3">
        <f t="shared" si="4"/>
        <v>56</v>
      </c>
      <c r="Q128" s="214"/>
      <c r="R128" s="214"/>
      <c r="S128" s="246"/>
      <c r="T128" s="237"/>
      <c r="U128" s="237"/>
      <c r="V128" s="99"/>
      <c r="W128" s="264"/>
      <c r="X128" s="131"/>
      <c r="Y128" s="124"/>
    </row>
    <row r="129" spans="1:25" ht="13.5" customHeight="1">
      <c r="A129" s="201"/>
      <c r="B129" s="218"/>
      <c r="C129" s="129" t="s">
        <v>119</v>
      </c>
      <c r="D129" s="34">
        <v>0</v>
      </c>
      <c r="E129" s="34">
        <v>0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137">
        <f t="shared" si="4"/>
        <v>0</v>
      </c>
      <c r="Q129" s="223"/>
      <c r="R129" s="214"/>
      <c r="S129" s="261"/>
      <c r="T129" s="256"/>
      <c r="U129" s="256"/>
      <c r="V129" s="99"/>
      <c r="W129" s="264"/>
      <c r="X129" s="131"/>
      <c r="Y129" s="124"/>
    </row>
    <row r="130" spans="1:25" ht="13.5" customHeight="1">
      <c r="A130" s="201"/>
      <c r="B130" s="277" t="s">
        <v>120</v>
      </c>
      <c r="C130" s="110" t="s">
        <v>21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130">
        <v>0</v>
      </c>
      <c r="P130" s="49">
        <f t="shared" si="4"/>
        <v>0</v>
      </c>
      <c r="Q130" s="214">
        <f>P130+P131+P132</f>
        <v>0</v>
      </c>
      <c r="R130" s="214"/>
      <c r="S130" s="246">
        <v>28</v>
      </c>
      <c r="T130" s="215">
        <v>0</v>
      </c>
      <c r="U130" s="236">
        <v>0</v>
      </c>
      <c r="V130" s="99"/>
      <c r="W130" s="264">
        <v>0</v>
      </c>
      <c r="X130" s="131"/>
      <c r="Y130" s="124"/>
    </row>
    <row r="131" spans="1:25" ht="13.5" customHeight="1">
      <c r="A131" s="201"/>
      <c r="B131" s="218"/>
      <c r="C131" s="108" t="s">
        <v>33</v>
      </c>
      <c r="D131" s="30">
        <v>0</v>
      </c>
      <c r="E131" s="30">
        <v>0</v>
      </c>
      <c r="F131" s="30">
        <v>0</v>
      </c>
      <c r="G131" s="30">
        <v>0</v>
      </c>
      <c r="H131" s="30">
        <v>0</v>
      </c>
      <c r="I131" s="30">
        <v>0</v>
      </c>
      <c r="J131" s="125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7">
        <f t="shared" si="4"/>
        <v>0</v>
      </c>
      <c r="Q131" s="214"/>
      <c r="R131" s="214"/>
      <c r="S131" s="246"/>
      <c r="T131" s="216"/>
      <c r="U131" s="237"/>
      <c r="V131" s="99"/>
      <c r="W131" s="264"/>
      <c r="X131" s="131"/>
      <c r="Y131" s="124"/>
    </row>
    <row r="132" spans="1:25" ht="13.5" customHeight="1" thickBot="1">
      <c r="A132" s="202"/>
      <c r="B132" s="219"/>
      <c r="C132" s="111" t="s">
        <v>34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  <c r="P132" s="37">
        <f t="shared" si="4"/>
        <v>0</v>
      </c>
      <c r="Q132" s="224"/>
      <c r="R132" s="224"/>
      <c r="S132" s="247"/>
      <c r="T132" s="268"/>
      <c r="U132" s="238"/>
      <c r="V132" s="99"/>
      <c r="W132" s="264"/>
      <c r="X132" s="131"/>
      <c r="Y132" s="124"/>
    </row>
    <row r="133" spans="1:25" ht="17.25" customHeight="1">
      <c r="A133" s="206" t="s">
        <v>53</v>
      </c>
      <c r="B133" s="220" t="s">
        <v>81</v>
      </c>
      <c r="C133" s="107" t="s">
        <v>21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87">
        <f t="shared" si="4"/>
        <v>0</v>
      </c>
      <c r="Q133" s="222">
        <f>P133+P134+P135</f>
        <v>52</v>
      </c>
      <c r="R133" s="222">
        <f>SUM(Q133:Q141)</f>
        <v>265</v>
      </c>
      <c r="S133" s="245">
        <v>1344</v>
      </c>
      <c r="T133" s="272">
        <v>170</v>
      </c>
      <c r="U133" s="248">
        <v>47</v>
      </c>
      <c r="V133" s="99"/>
      <c r="W133" s="264">
        <v>187</v>
      </c>
      <c r="X133" s="241">
        <v>40</v>
      </c>
      <c r="Y133" s="294">
        <v>0</v>
      </c>
    </row>
    <row r="134" spans="1:25" ht="17.25" customHeight="1">
      <c r="A134" s="201"/>
      <c r="B134" s="218"/>
      <c r="C134" s="108" t="s">
        <v>78</v>
      </c>
      <c r="D134" s="75">
        <v>0</v>
      </c>
      <c r="E134" s="75">
        <v>0</v>
      </c>
      <c r="F134" s="30">
        <v>0</v>
      </c>
      <c r="G134" s="30">
        <v>0</v>
      </c>
      <c r="H134" s="30">
        <v>0</v>
      </c>
      <c r="I134" s="30">
        <v>36</v>
      </c>
      <c r="J134" s="30">
        <v>0</v>
      </c>
      <c r="K134" s="30">
        <v>16</v>
      </c>
      <c r="L134" s="30">
        <v>0</v>
      </c>
      <c r="M134" s="30">
        <v>0</v>
      </c>
      <c r="N134" s="30">
        <v>0</v>
      </c>
      <c r="O134" s="30">
        <v>0</v>
      </c>
      <c r="P134" s="37">
        <f t="shared" si="4"/>
        <v>52</v>
      </c>
      <c r="Q134" s="214"/>
      <c r="R134" s="214"/>
      <c r="S134" s="246"/>
      <c r="T134" s="216"/>
      <c r="U134" s="237"/>
      <c r="V134" s="99"/>
      <c r="W134" s="264"/>
      <c r="X134" s="233"/>
      <c r="Y134" s="295"/>
    </row>
    <row r="135" spans="1:25" ht="17.25" customHeight="1" thickBot="1">
      <c r="A135" s="201"/>
      <c r="B135" s="221"/>
      <c r="C135" s="111" t="s">
        <v>79</v>
      </c>
      <c r="D135" s="78">
        <v>0</v>
      </c>
      <c r="E135" s="78">
        <v>0</v>
      </c>
      <c r="F135" s="78">
        <v>0</v>
      </c>
      <c r="G135" s="78">
        <v>0</v>
      </c>
      <c r="H135" s="78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37">
        <f t="shared" si="4"/>
        <v>0</v>
      </c>
      <c r="Q135" s="223"/>
      <c r="R135" s="214"/>
      <c r="S135" s="261"/>
      <c r="T135" s="271"/>
      <c r="U135" s="256"/>
      <c r="V135" s="99"/>
      <c r="W135" s="264"/>
      <c r="X135" s="235"/>
      <c r="Y135" s="298"/>
    </row>
    <row r="136" spans="1:25" ht="14.25" customHeight="1">
      <c r="A136" s="201"/>
      <c r="B136" s="217" t="s">
        <v>82</v>
      </c>
      <c r="C136" s="112" t="s">
        <v>21</v>
      </c>
      <c r="D136" s="79">
        <v>0</v>
      </c>
      <c r="E136" s="79">
        <v>0</v>
      </c>
      <c r="F136" s="79">
        <v>0</v>
      </c>
      <c r="G136" s="79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136">
        <f t="shared" si="4"/>
        <v>0</v>
      </c>
      <c r="Q136" s="222">
        <f>P136+P137+P138</f>
        <v>181</v>
      </c>
      <c r="R136" s="214"/>
      <c r="S136" s="255">
        <v>35</v>
      </c>
      <c r="T136" s="215">
        <v>40</v>
      </c>
      <c r="U136" s="236">
        <v>67</v>
      </c>
      <c r="V136" s="99"/>
      <c r="W136" s="264">
        <v>0</v>
      </c>
      <c r="X136" s="232">
        <v>0</v>
      </c>
      <c r="Y136" s="297">
        <v>0</v>
      </c>
    </row>
    <row r="137" spans="1:25" ht="14.25" customHeight="1">
      <c r="A137" s="201"/>
      <c r="B137" s="218"/>
      <c r="C137" s="108" t="s">
        <v>78</v>
      </c>
      <c r="D137" s="30">
        <v>36</v>
      </c>
      <c r="E137" s="30">
        <v>69</v>
      </c>
      <c r="F137" s="30">
        <v>0</v>
      </c>
      <c r="G137" s="30">
        <v>0</v>
      </c>
      <c r="H137" s="30">
        <v>32</v>
      </c>
      <c r="I137" s="95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44</v>
      </c>
      <c r="P137" s="136">
        <f t="shared" si="4"/>
        <v>181</v>
      </c>
      <c r="Q137" s="214"/>
      <c r="R137" s="214"/>
      <c r="S137" s="246"/>
      <c r="T137" s="216"/>
      <c r="U137" s="237"/>
      <c r="V137" s="99"/>
      <c r="W137" s="264"/>
      <c r="X137" s="233"/>
      <c r="Y137" s="295"/>
    </row>
    <row r="138" spans="1:25" ht="14.25" customHeight="1" thickBot="1">
      <c r="A138" s="201"/>
      <c r="B138" s="218"/>
      <c r="C138" s="108" t="s">
        <v>127</v>
      </c>
      <c r="D138" s="30">
        <v>0</v>
      </c>
      <c r="E138" s="34">
        <v>0</v>
      </c>
      <c r="F138" s="34">
        <v>0</v>
      </c>
      <c r="G138" s="34">
        <v>0</v>
      </c>
      <c r="H138" s="34">
        <v>0</v>
      </c>
      <c r="I138" s="155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136">
        <f t="shared" si="4"/>
        <v>0</v>
      </c>
      <c r="Q138" s="223"/>
      <c r="R138" s="214"/>
      <c r="S138" s="246"/>
      <c r="T138" s="216"/>
      <c r="U138" s="237"/>
      <c r="V138" s="99"/>
      <c r="W138" s="264"/>
      <c r="X138" s="233"/>
      <c r="Y138" s="295"/>
    </row>
    <row r="139" spans="1:25" ht="14.25" customHeight="1">
      <c r="A139" s="201"/>
      <c r="B139" s="217" t="s">
        <v>126</v>
      </c>
      <c r="C139" s="112" t="s">
        <v>21</v>
      </c>
      <c r="D139" s="95">
        <v>0</v>
      </c>
      <c r="E139" s="30">
        <v>0</v>
      </c>
      <c r="F139" s="30">
        <v>0</v>
      </c>
      <c r="G139" s="30">
        <v>0</v>
      </c>
      <c r="H139" s="30">
        <v>0</v>
      </c>
      <c r="I139" s="155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136">
        <f t="shared" si="4"/>
        <v>0</v>
      </c>
      <c r="Q139" s="222">
        <f>P139+P140+P141</f>
        <v>32</v>
      </c>
      <c r="R139" s="214"/>
      <c r="S139" s="246"/>
      <c r="T139" s="216"/>
      <c r="U139" s="237"/>
      <c r="V139" s="99"/>
      <c r="W139" s="264"/>
      <c r="X139" s="233"/>
      <c r="Y139" s="295"/>
    </row>
    <row r="140" spans="1:25" ht="14.25" customHeight="1">
      <c r="A140" s="201"/>
      <c r="B140" s="218"/>
      <c r="C140" s="108" t="s">
        <v>33</v>
      </c>
      <c r="D140" s="125">
        <v>0</v>
      </c>
      <c r="E140" s="79">
        <v>0</v>
      </c>
      <c r="F140" s="125">
        <v>0</v>
      </c>
      <c r="G140" s="125">
        <v>0</v>
      </c>
      <c r="H140" s="156">
        <v>0</v>
      </c>
      <c r="I140" s="154">
        <v>32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136">
        <f t="shared" si="4"/>
        <v>32</v>
      </c>
      <c r="Q140" s="214"/>
      <c r="R140" s="214"/>
      <c r="S140" s="246"/>
      <c r="T140" s="216"/>
      <c r="U140" s="237"/>
      <c r="V140" s="99"/>
      <c r="W140" s="264"/>
      <c r="X140" s="233"/>
      <c r="Y140" s="295"/>
    </row>
    <row r="141" spans="1:25" ht="14.25" customHeight="1" thickBot="1">
      <c r="A141" s="202"/>
      <c r="B141" s="218"/>
      <c r="C141" s="109" t="s">
        <v>79</v>
      </c>
      <c r="D141" s="80">
        <v>0</v>
      </c>
      <c r="E141" s="79">
        <v>0</v>
      </c>
      <c r="F141" s="80">
        <v>0</v>
      </c>
      <c r="G141" s="80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/>
      <c r="N141" s="34">
        <v>0</v>
      </c>
      <c r="O141" s="34">
        <v>0</v>
      </c>
      <c r="P141" s="136">
        <f t="shared" si="4"/>
        <v>0</v>
      </c>
      <c r="Q141" s="223"/>
      <c r="R141" s="224"/>
      <c r="S141" s="247"/>
      <c r="T141" s="268"/>
      <c r="U141" s="238"/>
      <c r="V141" s="99"/>
      <c r="W141" s="264"/>
      <c r="X141" s="234"/>
      <c r="Y141" s="296"/>
    </row>
    <row r="142" spans="1:25" ht="14.25" customHeight="1">
      <c r="A142" s="206" t="s">
        <v>83</v>
      </c>
      <c r="B142" s="220" t="s">
        <v>42</v>
      </c>
      <c r="C142" s="107" t="s">
        <v>21</v>
      </c>
      <c r="D142" s="74">
        <v>0</v>
      </c>
      <c r="E142" s="74">
        <v>0</v>
      </c>
      <c r="F142" s="74">
        <v>0</v>
      </c>
      <c r="G142" s="74">
        <v>0</v>
      </c>
      <c r="H142" s="74">
        <v>0</v>
      </c>
      <c r="I142" s="74">
        <v>0</v>
      </c>
      <c r="J142" s="74">
        <v>0</v>
      </c>
      <c r="K142" s="74">
        <v>0</v>
      </c>
      <c r="L142" s="74">
        <v>0</v>
      </c>
      <c r="M142" s="74">
        <v>0</v>
      </c>
      <c r="N142" s="74">
        <v>0</v>
      </c>
      <c r="O142" s="74">
        <v>0</v>
      </c>
      <c r="P142" s="87">
        <f t="shared" si="4"/>
        <v>0</v>
      </c>
      <c r="Q142" s="222">
        <f>P142+P143+P144</f>
        <v>89</v>
      </c>
      <c r="R142" s="222">
        <f>SUM(Q142:Q153)</f>
        <v>494</v>
      </c>
      <c r="S142" s="245">
        <v>0</v>
      </c>
      <c r="T142" s="272">
        <v>0</v>
      </c>
      <c r="U142" s="248">
        <v>0</v>
      </c>
      <c r="V142" s="99"/>
      <c r="W142" s="264">
        <v>16</v>
      </c>
      <c r="X142" s="241"/>
      <c r="Y142" s="294">
        <v>0</v>
      </c>
    </row>
    <row r="143" spans="1:25" ht="14.25" customHeight="1">
      <c r="A143" s="201"/>
      <c r="B143" s="218"/>
      <c r="C143" s="108" t="s">
        <v>78</v>
      </c>
      <c r="D143" s="75">
        <v>0</v>
      </c>
      <c r="E143" s="75">
        <v>0</v>
      </c>
      <c r="F143" s="75">
        <v>0</v>
      </c>
      <c r="G143" s="75">
        <v>35</v>
      </c>
      <c r="H143" s="75">
        <v>0</v>
      </c>
      <c r="I143" s="75">
        <v>0</v>
      </c>
      <c r="J143" s="75">
        <v>0</v>
      </c>
      <c r="K143" s="75">
        <v>0</v>
      </c>
      <c r="L143" s="75">
        <v>30</v>
      </c>
      <c r="M143" s="75">
        <v>0</v>
      </c>
      <c r="N143" s="75">
        <v>24</v>
      </c>
      <c r="O143" s="75">
        <v>0</v>
      </c>
      <c r="P143" s="37">
        <f t="shared" si="4"/>
        <v>89</v>
      </c>
      <c r="Q143" s="214"/>
      <c r="R143" s="214"/>
      <c r="S143" s="246"/>
      <c r="T143" s="216"/>
      <c r="U143" s="237"/>
      <c r="V143" s="99"/>
      <c r="W143" s="264"/>
      <c r="X143" s="233"/>
      <c r="Y143" s="295"/>
    </row>
    <row r="144" spans="1:25" ht="14.25" customHeight="1">
      <c r="A144" s="201"/>
      <c r="B144" s="221"/>
      <c r="C144" s="111" t="s">
        <v>79</v>
      </c>
      <c r="D144" s="78">
        <v>0</v>
      </c>
      <c r="E144" s="78">
        <v>0</v>
      </c>
      <c r="F144" s="78">
        <v>0</v>
      </c>
      <c r="G144" s="78">
        <v>0</v>
      </c>
      <c r="H144" s="78">
        <v>0</v>
      </c>
      <c r="I144" s="78">
        <v>0</v>
      </c>
      <c r="J144" s="78">
        <v>0</v>
      </c>
      <c r="K144" s="78">
        <v>0</v>
      </c>
      <c r="L144" s="78">
        <v>0</v>
      </c>
      <c r="M144" s="78">
        <v>0</v>
      </c>
      <c r="N144" s="78">
        <v>0</v>
      </c>
      <c r="O144" s="78">
        <v>0</v>
      </c>
      <c r="P144" s="37">
        <f t="shared" si="4"/>
        <v>0</v>
      </c>
      <c r="Q144" s="223"/>
      <c r="R144" s="214"/>
      <c r="S144" s="261"/>
      <c r="T144" s="271"/>
      <c r="U144" s="256"/>
      <c r="V144" s="99"/>
      <c r="W144" s="264"/>
      <c r="X144" s="235"/>
      <c r="Y144" s="298"/>
    </row>
    <row r="145" spans="1:25" ht="16.5" customHeight="1">
      <c r="A145" s="201"/>
      <c r="B145" s="217" t="s">
        <v>84</v>
      </c>
      <c r="C145" s="112" t="s">
        <v>21</v>
      </c>
      <c r="D145" s="79">
        <v>0</v>
      </c>
      <c r="E145" s="79">
        <v>0</v>
      </c>
      <c r="F145" s="79">
        <v>0</v>
      </c>
      <c r="G145" s="46">
        <v>0</v>
      </c>
      <c r="H145" s="46">
        <v>0</v>
      </c>
      <c r="I145" s="79">
        <v>0</v>
      </c>
      <c r="J145" s="79">
        <v>0</v>
      </c>
      <c r="K145" s="79">
        <v>0</v>
      </c>
      <c r="L145" s="46">
        <v>0</v>
      </c>
      <c r="M145" s="47">
        <v>0</v>
      </c>
      <c r="N145" s="47">
        <v>0</v>
      </c>
      <c r="O145" s="47">
        <v>0</v>
      </c>
      <c r="P145" s="136">
        <f t="shared" si="4"/>
        <v>0</v>
      </c>
      <c r="Q145" s="213">
        <f>P145+P146+P147</f>
        <v>161</v>
      </c>
      <c r="R145" s="214"/>
      <c r="S145" s="255">
        <v>183</v>
      </c>
      <c r="T145" s="215">
        <v>855</v>
      </c>
      <c r="U145" s="236">
        <v>910</v>
      </c>
      <c r="V145" s="99"/>
      <c r="W145" s="264">
        <v>485</v>
      </c>
      <c r="X145" s="232">
        <v>68</v>
      </c>
      <c r="Y145" s="297">
        <v>66</v>
      </c>
    </row>
    <row r="146" spans="1:25" ht="16.5" customHeight="1">
      <c r="A146" s="201"/>
      <c r="B146" s="218"/>
      <c r="C146" s="108" t="s">
        <v>78</v>
      </c>
      <c r="D146" s="75">
        <v>0</v>
      </c>
      <c r="E146" s="75">
        <v>0</v>
      </c>
      <c r="F146" s="46">
        <v>25</v>
      </c>
      <c r="G146" s="46">
        <v>4</v>
      </c>
      <c r="H146" s="46">
        <v>0</v>
      </c>
      <c r="I146" s="75">
        <v>18</v>
      </c>
      <c r="J146" s="75">
        <v>0</v>
      </c>
      <c r="K146" s="75">
        <v>36</v>
      </c>
      <c r="L146" s="30">
        <v>36</v>
      </c>
      <c r="M146" s="31">
        <v>0</v>
      </c>
      <c r="N146" s="31">
        <v>0</v>
      </c>
      <c r="O146" s="31">
        <v>42</v>
      </c>
      <c r="P146" s="33">
        <f t="shared" si="4"/>
        <v>161</v>
      </c>
      <c r="Q146" s="214"/>
      <c r="R146" s="214"/>
      <c r="S146" s="246"/>
      <c r="T146" s="216"/>
      <c r="U146" s="237"/>
      <c r="V146" s="99"/>
      <c r="W146" s="264"/>
      <c r="X146" s="233"/>
      <c r="Y146" s="295"/>
    </row>
    <row r="147" spans="1:25" ht="16.5" customHeight="1">
      <c r="A147" s="201"/>
      <c r="B147" s="221"/>
      <c r="C147" s="109" t="s">
        <v>79</v>
      </c>
      <c r="D147" s="78">
        <v>0</v>
      </c>
      <c r="E147" s="78">
        <v>0</v>
      </c>
      <c r="F147" s="78">
        <v>0</v>
      </c>
      <c r="G147" s="42">
        <v>0</v>
      </c>
      <c r="H147" s="42">
        <v>0</v>
      </c>
      <c r="I147" s="42">
        <v>0</v>
      </c>
      <c r="J147" s="42">
        <v>0</v>
      </c>
      <c r="K147" s="42">
        <v>0</v>
      </c>
      <c r="L147" s="42">
        <v>0</v>
      </c>
      <c r="M147" s="43">
        <v>0</v>
      </c>
      <c r="N147" s="43">
        <v>0</v>
      </c>
      <c r="O147" s="43">
        <v>0</v>
      </c>
      <c r="P147" s="37">
        <f t="shared" si="4"/>
        <v>0</v>
      </c>
      <c r="Q147" s="223"/>
      <c r="R147" s="214"/>
      <c r="S147" s="261"/>
      <c r="T147" s="271"/>
      <c r="U147" s="256"/>
      <c r="V147" s="99"/>
      <c r="W147" s="264"/>
      <c r="X147" s="235"/>
      <c r="Y147" s="298"/>
    </row>
    <row r="148" spans="1:25" ht="16.5" customHeight="1">
      <c r="A148" s="201"/>
      <c r="B148" s="217" t="s">
        <v>85</v>
      </c>
      <c r="C148" s="110" t="s">
        <v>21</v>
      </c>
      <c r="D148" s="77">
        <v>0</v>
      </c>
      <c r="E148" s="79">
        <v>0</v>
      </c>
      <c r="F148" s="77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9">
        <v>0</v>
      </c>
      <c r="N148" s="39">
        <v>0</v>
      </c>
      <c r="O148" s="39">
        <v>0</v>
      </c>
      <c r="P148" s="136">
        <f t="shared" si="4"/>
        <v>0</v>
      </c>
      <c r="Q148" s="213">
        <f>P148+P149+P150</f>
        <v>244</v>
      </c>
      <c r="R148" s="214"/>
      <c r="S148" s="255">
        <v>252</v>
      </c>
      <c r="T148" s="215">
        <v>90</v>
      </c>
      <c r="U148" s="236">
        <v>754</v>
      </c>
      <c r="V148" s="99"/>
      <c r="W148" s="264">
        <v>177</v>
      </c>
      <c r="X148" s="232"/>
      <c r="Y148" s="297">
        <v>0</v>
      </c>
    </row>
    <row r="149" spans="1:25" ht="16.5" customHeight="1">
      <c r="A149" s="201"/>
      <c r="B149" s="218"/>
      <c r="C149" s="108" t="s">
        <v>33</v>
      </c>
      <c r="D149" s="79">
        <v>24</v>
      </c>
      <c r="E149" s="75">
        <v>0</v>
      </c>
      <c r="F149" s="79">
        <v>108</v>
      </c>
      <c r="G149" s="46">
        <v>0</v>
      </c>
      <c r="H149" s="46">
        <v>0</v>
      </c>
      <c r="I149" s="46">
        <v>0</v>
      </c>
      <c r="J149" s="46">
        <v>0</v>
      </c>
      <c r="K149" s="46">
        <v>56</v>
      </c>
      <c r="L149" s="30">
        <v>0</v>
      </c>
      <c r="M149" s="31">
        <v>20</v>
      </c>
      <c r="N149" s="31">
        <v>36</v>
      </c>
      <c r="O149" s="31">
        <v>0</v>
      </c>
      <c r="P149" s="33">
        <f t="shared" si="4"/>
        <v>244</v>
      </c>
      <c r="Q149" s="214"/>
      <c r="R149" s="214"/>
      <c r="S149" s="246"/>
      <c r="T149" s="216"/>
      <c r="U149" s="237"/>
      <c r="V149" s="99"/>
      <c r="W149" s="264"/>
      <c r="X149" s="233"/>
      <c r="Y149" s="295"/>
    </row>
    <row r="150" spans="1:25" ht="16.5" customHeight="1" thickBot="1">
      <c r="A150" s="201"/>
      <c r="B150" s="221"/>
      <c r="C150" s="111" t="s">
        <v>34</v>
      </c>
      <c r="D150" s="78">
        <v>0</v>
      </c>
      <c r="E150" s="78">
        <v>0</v>
      </c>
      <c r="F150" s="78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3">
        <v>0</v>
      </c>
      <c r="N150" s="43">
        <v>0</v>
      </c>
      <c r="O150" s="43">
        <v>0</v>
      </c>
      <c r="P150" s="37">
        <f t="shared" si="4"/>
        <v>0</v>
      </c>
      <c r="Q150" s="223"/>
      <c r="R150" s="214"/>
      <c r="S150" s="261"/>
      <c r="T150" s="271"/>
      <c r="U150" s="256"/>
      <c r="V150" s="99"/>
      <c r="W150" s="264"/>
      <c r="X150" s="235"/>
      <c r="Y150" s="296"/>
    </row>
    <row r="151" spans="1:25" ht="16.5" customHeight="1">
      <c r="A151" s="201"/>
      <c r="B151" s="217" t="s">
        <v>101</v>
      </c>
      <c r="C151" s="112" t="s">
        <v>21</v>
      </c>
      <c r="D151" s="79">
        <v>0</v>
      </c>
      <c r="E151" s="79">
        <v>0</v>
      </c>
      <c r="F151" s="79">
        <v>0</v>
      </c>
      <c r="G151" s="79">
        <v>0</v>
      </c>
      <c r="H151" s="79">
        <v>0</v>
      </c>
      <c r="I151" s="46">
        <v>0</v>
      </c>
      <c r="J151" s="46">
        <v>0</v>
      </c>
      <c r="K151" s="46">
        <v>0</v>
      </c>
      <c r="L151" s="46">
        <v>0</v>
      </c>
      <c r="M151" s="47">
        <v>0</v>
      </c>
      <c r="N151" s="47">
        <v>0</v>
      </c>
      <c r="O151" s="47">
        <v>0</v>
      </c>
      <c r="P151" s="136">
        <f t="shared" si="4"/>
        <v>0</v>
      </c>
      <c r="Q151" s="213">
        <f>P151+P152+P153</f>
        <v>0</v>
      </c>
      <c r="R151" s="214"/>
      <c r="S151" s="255">
        <v>40</v>
      </c>
      <c r="T151" s="215">
        <v>48</v>
      </c>
      <c r="U151" s="236">
        <v>0</v>
      </c>
      <c r="V151" s="99"/>
      <c r="W151" s="264">
        <v>0</v>
      </c>
      <c r="X151" s="232"/>
      <c r="Y151" s="297">
        <v>0</v>
      </c>
    </row>
    <row r="152" spans="1:25" ht="16.5" customHeight="1">
      <c r="A152" s="201"/>
      <c r="B152" s="218"/>
      <c r="C152" s="108" t="s">
        <v>78</v>
      </c>
      <c r="D152" s="79">
        <v>0</v>
      </c>
      <c r="E152" s="75">
        <v>0</v>
      </c>
      <c r="F152" s="79">
        <v>0</v>
      </c>
      <c r="G152" s="79">
        <v>0</v>
      </c>
      <c r="H152" s="79">
        <v>0</v>
      </c>
      <c r="I152" s="46">
        <v>0</v>
      </c>
      <c r="J152" s="46">
        <v>0</v>
      </c>
      <c r="K152" s="46">
        <v>0</v>
      </c>
      <c r="L152" s="31">
        <v>0</v>
      </c>
      <c r="M152" s="31">
        <v>0</v>
      </c>
      <c r="N152" s="31">
        <v>0</v>
      </c>
      <c r="O152" s="31">
        <v>0</v>
      </c>
      <c r="P152" s="37">
        <f t="shared" si="4"/>
        <v>0</v>
      </c>
      <c r="Q152" s="214"/>
      <c r="R152" s="214"/>
      <c r="S152" s="246"/>
      <c r="T152" s="216"/>
      <c r="U152" s="237"/>
      <c r="V152" s="99"/>
      <c r="W152" s="264"/>
      <c r="X152" s="233"/>
      <c r="Y152" s="295"/>
    </row>
    <row r="153" spans="1:25" ht="16.5" customHeight="1" thickBot="1">
      <c r="A153" s="202"/>
      <c r="B153" s="219"/>
      <c r="C153" s="113" t="s">
        <v>79</v>
      </c>
      <c r="D153" s="80">
        <v>0</v>
      </c>
      <c r="E153" s="80">
        <v>0</v>
      </c>
      <c r="F153" s="80">
        <v>0</v>
      </c>
      <c r="G153" s="80">
        <v>0</v>
      </c>
      <c r="H153" s="80">
        <v>0</v>
      </c>
      <c r="I153" s="50">
        <v>0</v>
      </c>
      <c r="J153" s="50">
        <v>0</v>
      </c>
      <c r="K153" s="50">
        <v>0</v>
      </c>
      <c r="L153" s="51">
        <v>0</v>
      </c>
      <c r="M153" s="51">
        <v>0</v>
      </c>
      <c r="N153" s="51">
        <v>0</v>
      </c>
      <c r="O153" s="51">
        <v>0</v>
      </c>
      <c r="P153" s="37">
        <f t="shared" si="4"/>
        <v>0</v>
      </c>
      <c r="Q153" s="224"/>
      <c r="R153" s="224"/>
      <c r="S153" s="247"/>
      <c r="T153" s="268"/>
      <c r="U153" s="238"/>
      <c r="V153" s="99"/>
      <c r="W153" s="264"/>
      <c r="X153" s="234"/>
      <c r="Y153" s="296"/>
    </row>
    <row r="154" spans="1:25" ht="17.25" customHeight="1">
      <c r="A154" s="252" t="s">
        <v>86</v>
      </c>
      <c r="B154" s="220" t="s">
        <v>87</v>
      </c>
      <c r="C154" s="112" t="s">
        <v>21</v>
      </c>
      <c r="D154" s="79">
        <v>0</v>
      </c>
      <c r="E154" s="79">
        <v>4</v>
      </c>
      <c r="F154" s="79">
        <v>0</v>
      </c>
      <c r="G154" s="46">
        <v>0</v>
      </c>
      <c r="H154" s="79">
        <v>0</v>
      </c>
      <c r="I154" s="79">
        <v>0</v>
      </c>
      <c r="J154" s="79">
        <v>0</v>
      </c>
      <c r="K154" s="47">
        <v>0</v>
      </c>
      <c r="L154" s="47">
        <v>0</v>
      </c>
      <c r="M154" s="47">
        <v>0</v>
      </c>
      <c r="N154" s="47">
        <v>0</v>
      </c>
      <c r="O154" s="48">
        <v>0</v>
      </c>
      <c r="P154" s="87">
        <f t="shared" si="4"/>
        <v>4</v>
      </c>
      <c r="Q154" s="222">
        <f>P154+P155+P156</f>
        <v>820</v>
      </c>
      <c r="R154" s="222">
        <f>SUM(Q154:Q156)</f>
        <v>820</v>
      </c>
      <c r="S154" s="245">
        <v>190</v>
      </c>
      <c r="T154" s="248">
        <v>1050</v>
      </c>
      <c r="U154" s="248">
        <v>734</v>
      </c>
      <c r="V154" s="99"/>
      <c r="W154" s="264">
        <v>1414</v>
      </c>
      <c r="X154" s="241">
        <v>1199</v>
      </c>
      <c r="Y154" s="294">
        <v>88</v>
      </c>
    </row>
    <row r="155" spans="1:25" ht="17.25" customHeight="1">
      <c r="A155" s="253"/>
      <c r="B155" s="218"/>
      <c r="C155" s="108" t="s">
        <v>78</v>
      </c>
      <c r="D155" s="75">
        <v>24</v>
      </c>
      <c r="E155" s="75">
        <v>188</v>
      </c>
      <c r="F155" s="75">
        <v>0</v>
      </c>
      <c r="G155" s="30">
        <v>313</v>
      </c>
      <c r="H155" s="75">
        <v>51</v>
      </c>
      <c r="I155" s="75">
        <v>0</v>
      </c>
      <c r="J155" s="30">
        <v>0</v>
      </c>
      <c r="K155" s="31">
        <v>184</v>
      </c>
      <c r="L155" s="31">
        <v>32</v>
      </c>
      <c r="M155" s="31">
        <v>0</v>
      </c>
      <c r="N155" s="31">
        <v>24</v>
      </c>
      <c r="O155" s="32">
        <v>0</v>
      </c>
      <c r="P155" s="33">
        <f t="shared" si="4"/>
        <v>816</v>
      </c>
      <c r="Q155" s="214"/>
      <c r="R155" s="214"/>
      <c r="S155" s="246"/>
      <c r="T155" s="237"/>
      <c r="U155" s="237"/>
      <c r="V155" s="99"/>
      <c r="W155" s="264"/>
      <c r="X155" s="233"/>
      <c r="Y155" s="295"/>
    </row>
    <row r="156" spans="1:25" ht="17.25" customHeight="1" thickBot="1">
      <c r="A156" s="254"/>
      <c r="B156" s="219"/>
      <c r="C156" s="109" t="s">
        <v>79</v>
      </c>
      <c r="D156" s="76">
        <v>0</v>
      </c>
      <c r="E156" s="76">
        <v>0</v>
      </c>
      <c r="F156" s="76">
        <v>0</v>
      </c>
      <c r="G156" s="34">
        <v>0</v>
      </c>
      <c r="H156" s="76">
        <v>0</v>
      </c>
      <c r="I156" s="76">
        <v>0</v>
      </c>
      <c r="J156" s="76">
        <v>0</v>
      </c>
      <c r="K156" s="50">
        <v>0</v>
      </c>
      <c r="L156" s="51">
        <v>0</v>
      </c>
      <c r="M156" s="51">
        <v>0</v>
      </c>
      <c r="N156" s="51">
        <v>0</v>
      </c>
      <c r="O156" s="51">
        <v>0</v>
      </c>
      <c r="P156" s="37">
        <f t="shared" si="4"/>
        <v>0</v>
      </c>
      <c r="Q156" s="224"/>
      <c r="R156" s="224"/>
      <c r="S156" s="247"/>
      <c r="T156" s="238"/>
      <c r="U156" s="238"/>
      <c r="V156" s="99"/>
      <c r="W156" s="264"/>
      <c r="X156" s="234"/>
      <c r="Y156" s="296"/>
    </row>
    <row r="157" spans="1:25" ht="16.5" customHeight="1">
      <c r="A157" s="252" t="s">
        <v>104</v>
      </c>
      <c r="B157" s="220" t="s">
        <v>105</v>
      </c>
      <c r="C157" s="107" t="s">
        <v>106</v>
      </c>
      <c r="D157" s="74">
        <v>0</v>
      </c>
      <c r="E157" s="74">
        <v>0</v>
      </c>
      <c r="F157" s="74">
        <v>0</v>
      </c>
      <c r="G157" s="74">
        <v>0</v>
      </c>
      <c r="H157" s="74">
        <v>0</v>
      </c>
      <c r="I157" s="74">
        <v>0</v>
      </c>
      <c r="J157" s="74">
        <v>0</v>
      </c>
      <c r="K157" s="74">
        <v>0</v>
      </c>
      <c r="L157" s="46">
        <v>0</v>
      </c>
      <c r="M157" s="46">
        <v>0</v>
      </c>
      <c r="N157" s="46">
        <v>2</v>
      </c>
      <c r="O157" s="46">
        <v>0</v>
      </c>
      <c r="P157" s="87">
        <f t="shared" si="4"/>
        <v>2</v>
      </c>
      <c r="Q157" s="222">
        <f>P157+P158+P159</f>
        <v>70</v>
      </c>
      <c r="R157" s="222">
        <f>SUM(Q157:Q159)</f>
        <v>70</v>
      </c>
      <c r="S157" s="245">
        <v>80</v>
      </c>
      <c r="T157" s="248">
        <v>18</v>
      </c>
      <c r="U157" s="248">
        <v>0</v>
      </c>
      <c r="V157" s="99"/>
      <c r="W157" s="264">
        <v>0</v>
      </c>
      <c r="X157" s="241"/>
      <c r="Y157" s="294"/>
    </row>
    <row r="158" spans="1:25" ht="16.5" customHeight="1">
      <c r="A158" s="253"/>
      <c r="B158" s="218"/>
      <c r="C158" s="108" t="s">
        <v>107</v>
      </c>
      <c r="D158" s="75">
        <v>0</v>
      </c>
      <c r="E158" s="75">
        <v>0</v>
      </c>
      <c r="F158" s="75">
        <v>0</v>
      </c>
      <c r="G158" s="75">
        <v>0</v>
      </c>
      <c r="H158" s="75">
        <v>0</v>
      </c>
      <c r="I158" s="75">
        <v>0</v>
      </c>
      <c r="J158" s="75">
        <v>0</v>
      </c>
      <c r="K158" s="75">
        <v>0</v>
      </c>
      <c r="L158" s="30">
        <v>0</v>
      </c>
      <c r="M158" s="30">
        <v>0</v>
      </c>
      <c r="N158" s="30">
        <v>68</v>
      </c>
      <c r="O158" s="30">
        <v>0</v>
      </c>
      <c r="P158" s="33">
        <f t="shared" si="4"/>
        <v>68</v>
      </c>
      <c r="Q158" s="214"/>
      <c r="R158" s="214"/>
      <c r="S158" s="246"/>
      <c r="T158" s="237"/>
      <c r="U158" s="237"/>
      <c r="V158" s="99"/>
      <c r="W158" s="264"/>
      <c r="X158" s="233"/>
      <c r="Y158" s="295"/>
    </row>
    <row r="159" spans="1:25" ht="16.5" customHeight="1" thickBot="1">
      <c r="A159" s="254"/>
      <c r="B159" s="219"/>
      <c r="C159" s="109" t="s">
        <v>108</v>
      </c>
      <c r="D159" s="78">
        <v>0</v>
      </c>
      <c r="E159" s="78">
        <v>0</v>
      </c>
      <c r="F159" s="78">
        <v>0</v>
      </c>
      <c r="G159" s="78">
        <v>0</v>
      </c>
      <c r="H159" s="78">
        <v>0</v>
      </c>
      <c r="I159" s="78">
        <v>0</v>
      </c>
      <c r="J159" s="78">
        <v>0</v>
      </c>
      <c r="K159" s="78">
        <v>0</v>
      </c>
      <c r="L159" s="42">
        <v>0</v>
      </c>
      <c r="M159" s="42">
        <v>0</v>
      </c>
      <c r="N159" s="42">
        <v>0</v>
      </c>
      <c r="O159" s="42">
        <v>0</v>
      </c>
      <c r="P159" s="37">
        <f t="shared" si="4"/>
        <v>0</v>
      </c>
      <c r="Q159" s="224"/>
      <c r="R159" s="224"/>
      <c r="S159" s="247"/>
      <c r="T159" s="238"/>
      <c r="U159" s="238"/>
      <c r="V159" s="99"/>
      <c r="W159" s="264"/>
      <c r="X159" s="234"/>
      <c r="Y159" s="298"/>
    </row>
    <row r="160" spans="1:25" ht="16.5" customHeight="1">
      <c r="A160" s="206" t="s">
        <v>67</v>
      </c>
      <c r="B160" s="220" t="s">
        <v>88</v>
      </c>
      <c r="C160" s="107" t="s">
        <v>21</v>
      </c>
      <c r="D160" s="74">
        <v>0</v>
      </c>
      <c r="E160" s="74">
        <v>0</v>
      </c>
      <c r="F160" s="74">
        <v>0</v>
      </c>
      <c r="G160" s="74">
        <v>0</v>
      </c>
      <c r="H160" s="74">
        <v>0</v>
      </c>
      <c r="I160" s="74">
        <v>0</v>
      </c>
      <c r="J160" s="127">
        <v>0</v>
      </c>
      <c r="K160" s="26">
        <v>0</v>
      </c>
      <c r="L160" s="26">
        <v>0</v>
      </c>
      <c r="M160" s="26">
        <v>0</v>
      </c>
      <c r="N160" s="26">
        <v>0</v>
      </c>
      <c r="O160" s="26">
        <v>0</v>
      </c>
      <c r="P160" s="87">
        <f t="shared" si="4"/>
        <v>0</v>
      </c>
      <c r="Q160" s="222">
        <f>P160+P161+P162</f>
        <v>30</v>
      </c>
      <c r="R160" s="222">
        <f>SUM(Q160:Q165)</f>
        <v>62</v>
      </c>
      <c r="S160" s="245">
        <v>308</v>
      </c>
      <c r="T160" s="248">
        <v>288</v>
      </c>
      <c r="U160" s="248">
        <v>869</v>
      </c>
      <c r="V160" s="99"/>
      <c r="W160" s="264">
        <v>292</v>
      </c>
      <c r="X160" s="241">
        <v>0</v>
      </c>
      <c r="Y160" s="294">
        <v>250</v>
      </c>
    </row>
    <row r="161" spans="1:25" ht="16.5" customHeight="1">
      <c r="A161" s="201"/>
      <c r="B161" s="218"/>
      <c r="C161" s="108" t="s">
        <v>78</v>
      </c>
      <c r="D161" s="75">
        <v>30</v>
      </c>
      <c r="E161" s="75">
        <v>0</v>
      </c>
      <c r="F161" s="75">
        <v>0</v>
      </c>
      <c r="G161" s="75">
        <v>0</v>
      </c>
      <c r="H161" s="75">
        <v>0</v>
      </c>
      <c r="I161" s="75">
        <v>0</v>
      </c>
      <c r="J161" s="126">
        <v>0</v>
      </c>
      <c r="K161" s="30">
        <v>0</v>
      </c>
      <c r="L161" s="30">
        <v>0</v>
      </c>
      <c r="M161" s="30">
        <v>0</v>
      </c>
      <c r="N161" s="30">
        <v>0</v>
      </c>
      <c r="O161" s="32">
        <v>0</v>
      </c>
      <c r="P161" s="37">
        <f t="shared" si="4"/>
        <v>30</v>
      </c>
      <c r="Q161" s="214"/>
      <c r="R161" s="214"/>
      <c r="S161" s="246"/>
      <c r="T161" s="237"/>
      <c r="U161" s="237"/>
      <c r="V161" s="99"/>
      <c r="W161" s="264"/>
      <c r="X161" s="233"/>
      <c r="Y161" s="295"/>
    </row>
    <row r="162" spans="1:25" ht="16.5" customHeight="1">
      <c r="A162" s="201"/>
      <c r="B162" s="221"/>
      <c r="C162" s="109" t="s">
        <v>79</v>
      </c>
      <c r="D162" s="78">
        <v>0</v>
      </c>
      <c r="E162" s="78">
        <v>0</v>
      </c>
      <c r="F162" s="78">
        <v>0</v>
      </c>
      <c r="G162" s="78">
        <v>0</v>
      </c>
      <c r="H162" s="78">
        <v>0</v>
      </c>
      <c r="I162" s="78">
        <v>0</v>
      </c>
      <c r="J162" s="78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  <c r="P162" s="37">
        <f t="shared" si="4"/>
        <v>0</v>
      </c>
      <c r="Q162" s="223"/>
      <c r="R162" s="214"/>
      <c r="S162" s="261"/>
      <c r="T162" s="256"/>
      <c r="U162" s="256"/>
      <c r="V162" s="99"/>
      <c r="W162" s="264"/>
      <c r="X162" s="235"/>
      <c r="Y162" s="298"/>
    </row>
    <row r="163" spans="1:25" ht="13.5" customHeight="1">
      <c r="A163" s="201"/>
      <c r="B163" s="217" t="s">
        <v>89</v>
      </c>
      <c r="C163" s="110" t="s">
        <v>21</v>
      </c>
      <c r="D163" s="79">
        <v>0</v>
      </c>
      <c r="E163" s="79">
        <v>0</v>
      </c>
      <c r="F163" s="79">
        <v>0</v>
      </c>
      <c r="G163" s="79">
        <v>0</v>
      </c>
      <c r="H163" s="79">
        <v>0</v>
      </c>
      <c r="I163" s="79">
        <v>0</v>
      </c>
      <c r="J163" s="79">
        <v>0</v>
      </c>
      <c r="K163" s="79">
        <v>0</v>
      </c>
      <c r="L163" s="79">
        <v>0</v>
      </c>
      <c r="M163" s="79">
        <v>0</v>
      </c>
      <c r="N163" s="79">
        <v>0</v>
      </c>
      <c r="O163" s="79">
        <v>0</v>
      </c>
      <c r="P163" s="136">
        <f t="shared" si="4"/>
        <v>0</v>
      </c>
      <c r="Q163" s="213">
        <f>P163+P164+P165</f>
        <v>32</v>
      </c>
      <c r="R163" s="214"/>
      <c r="S163" s="255">
        <v>351</v>
      </c>
      <c r="T163" s="236">
        <v>0</v>
      </c>
      <c r="U163" s="236">
        <v>1404</v>
      </c>
      <c r="V163" s="99"/>
      <c r="W163" s="264">
        <v>737</v>
      </c>
      <c r="X163" s="232">
        <v>254</v>
      </c>
      <c r="Y163" s="297">
        <v>111</v>
      </c>
    </row>
    <row r="164" spans="1:25" ht="13.5" customHeight="1">
      <c r="A164" s="201"/>
      <c r="B164" s="218"/>
      <c r="C164" s="108" t="s">
        <v>78</v>
      </c>
      <c r="D164" s="75">
        <v>0</v>
      </c>
      <c r="E164" s="75">
        <v>0</v>
      </c>
      <c r="F164" s="75">
        <v>0</v>
      </c>
      <c r="G164" s="75">
        <v>0</v>
      </c>
      <c r="H164" s="75">
        <v>0</v>
      </c>
      <c r="I164" s="75">
        <v>0</v>
      </c>
      <c r="J164" s="75">
        <v>0</v>
      </c>
      <c r="K164" s="75">
        <v>0</v>
      </c>
      <c r="L164" s="75">
        <v>0</v>
      </c>
      <c r="M164" s="75">
        <v>0</v>
      </c>
      <c r="N164" s="75">
        <v>0</v>
      </c>
      <c r="O164" s="75">
        <v>32</v>
      </c>
      <c r="P164" s="33">
        <f t="shared" si="4"/>
        <v>32</v>
      </c>
      <c r="Q164" s="214"/>
      <c r="R164" s="214"/>
      <c r="S164" s="246"/>
      <c r="T164" s="237"/>
      <c r="U164" s="237"/>
      <c r="V164" s="99"/>
      <c r="W164" s="264"/>
      <c r="X164" s="233"/>
      <c r="Y164" s="295"/>
    </row>
    <row r="165" spans="1:25" ht="13.5" customHeight="1" thickBot="1">
      <c r="A165" s="202"/>
      <c r="B165" s="219"/>
      <c r="C165" s="113" t="s">
        <v>79</v>
      </c>
      <c r="D165" s="80">
        <v>0</v>
      </c>
      <c r="E165" s="80">
        <v>0</v>
      </c>
      <c r="F165" s="80">
        <v>0</v>
      </c>
      <c r="G165" s="80">
        <v>0</v>
      </c>
      <c r="H165" s="80">
        <v>0</v>
      </c>
      <c r="I165" s="80">
        <v>0</v>
      </c>
      <c r="J165" s="80">
        <v>0</v>
      </c>
      <c r="K165" s="80">
        <v>0</v>
      </c>
      <c r="L165" s="50">
        <v>0</v>
      </c>
      <c r="M165" s="51">
        <v>0</v>
      </c>
      <c r="N165" s="51">
        <v>0</v>
      </c>
      <c r="O165" s="51">
        <v>0</v>
      </c>
      <c r="P165" s="37">
        <f t="shared" si="4"/>
        <v>0</v>
      </c>
      <c r="Q165" s="224"/>
      <c r="R165" s="224"/>
      <c r="S165" s="247"/>
      <c r="T165" s="238"/>
      <c r="U165" s="238"/>
      <c r="V165" s="99"/>
      <c r="W165" s="264"/>
      <c r="X165" s="234"/>
      <c r="Y165" s="296"/>
    </row>
    <row r="166" spans="1:25" ht="16.5" customHeight="1">
      <c r="A166" s="206" t="s">
        <v>70</v>
      </c>
      <c r="B166" s="220" t="s">
        <v>90</v>
      </c>
      <c r="C166" s="107" t="s">
        <v>21</v>
      </c>
      <c r="D166" s="74">
        <v>0</v>
      </c>
      <c r="E166" s="74">
        <v>0</v>
      </c>
      <c r="F166" s="74">
        <v>0</v>
      </c>
      <c r="G166" s="74">
        <v>1</v>
      </c>
      <c r="H166" s="74">
        <v>0</v>
      </c>
      <c r="I166" s="74">
        <v>0</v>
      </c>
      <c r="J166" s="74">
        <v>0</v>
      </c>
      <c r="K166" s="26">
        <v>0</v>
      </c>
      <c r="L166" s="26">
        <v>0</v>
      </c>
      <c r="M166" s="27">
        <v>0</v>
      </c>
      <c r="N166" s="27">
        <v>0</v>
      </c>
      <c r="O166" s="27">
        <v>0</v>
      </c>
      <c r="P166" s="87">
        <f t="shared" si="4"/>
        <v>1</v>
      </c>
      <c r="Q166" s="222">
        <f>P166+P167+P168</f>
        <v>100</v>
      </c>
      <c r="R166" s="222">
        <f>SUM(Q166:Q174)</f>
        <v>661</v>
      </c>
      <c r="S166" s="245">
        <v>65</v>
      </c>
      <c r="T166" s="248">
        <v>233</v>
      </c>
      <c r="U166" s="248">
        <v>534</v>
      </c>
      <c r="V166" s="99"/>
      <c r="W166" s="264">
        <v>307</v>
      </c>
      <c r="X166" s="241">
        <v>1276</v>
      </c>
      <c r="Y166" s="294">
        <v>69</v>
      </c>
    </row>
    <row r="167" spans="1:25" ht="16.5" customHeight="1">
      <c r="A167" s="201"/>
      <c r="B167" s="218"/>
      <c r="C167" s="108" t="s">
        <v>78</v>
      </c>
      <c r="D167" s="75">
        <v>0</v>
      </c>
      <c r="E167" s="75">
        <v>0</v>
      </c>
      <c r="F167" s="75">
        <v>34</v>
      </c>
      <c r="G167" s="75">
        <v>65</v>
      </c>
      <c r="H167" s="75">
        <v>0</v>
      </c>
      <c r="I167" s="75">
        <v>0</v>
      </c>
      <c r="J167" s="75">
        <v>0</v>
      </c>
      <c r="K167" s="30">
        <v>0</v>
      </c>
      <c r="L167" s="30">
        <v>0</v>
      </c>
      <c r="M167" s="31">
        <v>0</v>
      </c>
      <c r="N167" s="31">
        <v>0</v>
      </c>
      <c r="O167" s="31">
        <v>0</v>
      </c>
      <c r="P167" s="37">
        <f t="shared" si="4"/>
        <v>99</v>
      </c>
      <c r="Q167" s="214"/>
      <c r="R167" s="214"/>
      <c r="S167" s="246"/>
      <c r="T167" s="237"/>
      <c r="U167" s="237"/>
      <c r="V167" s="99"/>
      <c r="W167" s="264"/>
      <c r="X167" s="233"/>
      <c r="Y167" s="295"/>
    </row>
    <row r="168" spans="1:25" ht="16.5" customHeight="1">
      <c r="A168" s="201"/>
      <c r="B168" s="221"/>
      <c r="C168" s="109" t="s">
        <v>79</v>
      </c>
      <c r="D168" s="78">
        <v>0</v>
      </c>
      <c r="E168" s="78">
        <v>0</v>
      </c>
      <c r="F168" s="78">
        <v>0</v>
      </c>
      <c r="G168" s="76">
        <v>0</v>
      </c>
      <c r="H168" s="76">
        <v>0</v>
      </c>
      <c r="I168" s="76">
        <v>0</v>
      </c>
      <c r="J168" s="76">
        <v>0</v>
      </c>
      <c r="K168" s="43">
        <v>0</v>
      </c>
      <c r="L168" s="43">
        <v>0</v>
      </c>
      <c r="M168" s="43">
        <v>0</v>
      </c>
      <c r="N168" s="43">
        <v>0</v>
      </c>
      <c r="O168" s="43">
        <v>0</v>
      </c>
      <c r="P168" s="37">
        <f t="shared" si="4"/>
        <v>0</v>
      </c>
      <c r="Q168" s="223"/>
      <c r="R168" s="214"/>
      <c r="S168" s="261"/>
      <c r="T168" s="256"/>
      <c r="U168" s="256"/>
      <c r="V168" s="99"/>
      <c r="W168" s="264"/>
      <c r="X168" s="235"/>
      <c r="Y168" s="298"/>
    </row>
    <row r="169" spans="1:25" ht="13.5" customHeight="1">
      <c r="A169" s="201"/>
      <c r="B169" s="217" t="s">
        <v>91</v>
      </c>
      <c r="C169" s="110" t="s">
        <v>21</v>
      </c>
      <c r="D169" s="79">
        <v>0</v>
      </c>
      <c r="E169" s="79">
        <v>0</v>
      </c>
      <c r="F169" s="79">
        <v>0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v>0</v>
      </c>
      <c r="P169" s="136">
        <f t="shared" si="4"/>
        <v>0</v>
      </c>
      <c r="Q169" s="213">
        <f>P169+P170+P171</f>
        <v>20</v>
      </c>
      <c r="R169" s="214"/>
      <c r="S169" s="255">
        <v>176</v>
      </c>
      <c r="T169" s="236">
        <v>12</v>
      </c>
      <c r="U169" s="236">
        <v>497</v>
      </c>
      <c r="V169" s="99"/>
      <c r="W169" s="264">
        <v>374</v>
      </c>
      <c r="X169" s="232">
        <v>352</v>
      </c>
      <c r="Y169" s="297">
        <v>54</v>
      </c>
    </row>
    <row r="170" spans="1:25" ht="13.5" customHeight="1">
      <c r="A170" s="201"/>
      <c r="B170" s="218"/>
      <c r="C170" s="108" t="s">
        <v>78</v>
      </c>
      <c r="D170" s="75">
        <v>0</v>
      </c>
      <c r="E170" s="75">
        <v>0</v>
      </c>
      <c r="F170" s="75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20</v>
      </c>
      <c r="O170" s="30">
        <v>0</v>
      </c>
      <c r="P170" s="37">
        <f t="shared" si="4"/>
        <v>20</v>
      </c>
      <c r="Q170" s="214"/>
      <c r="R170" s="214"/>
      <c r="S170" s="246"/>
      <c r="T170" s="237"/>
      <c r="U170" s="237"/>
      <c r="V170" s="99"/>
      <c r="W170" s="264"/>
      <c r="X170" s="233"/>
      <c r="Y170" s="295"/>
    </row>
    <row r="171" spans="1:25" ht="13.5" customHeight="1">
      <c r="A171" s="201"/>
      <c r="B171" s="221"/>
      <c r="C171" s="109" t="s">
        <v>79</v>
      </c>
      <c r="D171" s="78">
        <v>0</v>
      </c>
      <c r="E171" s="78">
        <v>0</v>
      </c>
      <c r="F171" s="78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  <c r="P171" s="37">
        <f t="shared" si="4"/>
        <v>0</v>
      </c>
      <c r="Q171" s="223"/>
      <c r="R171" s="214"/>
      <c r="S171" s="261"/>
      <c r="T171" s="256"/>
      <c r="U171" s="256"/>
      <c r="V171" s="99"/>
      <c r="W171" s="264"/>
      <c r="X171" s="235"/>
      <c r="Y171" s="298"/>
    </row>
    <row r="172" spans="1:25" ht="16.5" customHeight="1">
      <c r="A172" s="201"/>
      <c r="B172" s="217" t="s">
        <v>92</v>
      </c>
      <c r="C172" s="110" t="s">
        <v>21</v>
      </c>
      <c r="D172" s="79">
        <v>0</v>
      </c>
      <c r="E172" s="79">
        <v>0</v>
      </c>
      <c r="F172" s="79">
        <v>0</v>
      </c>
      <c r="G172" s="79">
        <v>0</v>
      </c>
      <c r="H172" s="79">
        <v>0</v>
      </c>
      <c r="I172" s="79">
        <v>0</v>
      </c>
      <c r="J172" s="79">
        <v>0</v>
      </c>
      <c r="K172" s="79">
        <v>0</v>
      </c>
      <c r="L172" s="79">
        <v>0</v>
      </c>
      <c r="M172" s="79">
        <v>4</v>
      </c>
      <c r="N172" s="79">
        <v>0</v>
      </c>
      <c r="O172" s="79">
        <v>0</v>
      </c>
      <c r="P172" s="136">
        <f t="shared" si="4"/>
        <v>4</v>
      </c>
      <c r="Q172" s="213">
        <f>P172+P173+P174</f>
        <v>541</v>
      </c>
      <c r="R172" s="214"/>
      <c r="S172" s="255">
        <v>39</v>
      </c>
      <c r="T172" s="236">
        <v>1072</v>
      </c>
      <c r="U172" s="236">
        <v>485</v>
      </c>
      <c r="V172" s="99"/>
      <c r="W172" s="264">
        <v>1740</v>
      </c>
      <c r="X172" s="232">
        <v>199</v>
      </c>
      <c r="Y172" s="297">
        <v>267</v>
      </c>
    </row>
    <row r="173" spans="1:25" ht="16.5" customHeight="1">
      <c r="A173" s="201"/>
      <c r="B173" s="218"/>
      <c r="C173" s="108" t="s">
        <v>78</v>
      </c>
      <c r="D173" s="75">
        <v>0</v>
      </c>
      <c r="E173" s="75">
        <v>0</v>
      </c>
      <c r="F173" s="75">
        <v>0</v>
      </c>
      <c r="G173" s="75">
        <v>0</v>
      </c>
      <c r="H173" s="75">
        <v>0</v>
      </c>
      <c r="I173" s="75">
        <v>0</v>
      </c>
      <c r="J173" s="75">
        <v>0</v>
      </c>
      <c r="K173" s="75">
        <v>0</v>
      </c>
      <c r="L173" s="75">
        <v>0</v>
      </c>
      <c r="M173" s="75">
        <v>384</v>
      </c>
      <c r="N173" s="75">
        <v>0</v>
      </c>
      <c r="O173" s="32">
        <v>153</v>
      </c>
      <c r="P173" s="33">
        <f t="shared" si="4"/>
        <v>537</v>
      </c>
      <c r="Q173" s="214"/>
      <c r="R173" s="214"/>
      <c r="S173" s="246"/>
      <c r="T173" s="237"/>
      <c r="U173" s="237"/>
      <c r="V173" s="99"/>
      <c r="W173" s="264"/>
      <c r="X173" s="233"/>
      <c r="Y173" s="295"/>
    </row>
    <row r="174" spans="1:25" ht="16.5" customHeight="1" thickBot="1">
      <c r="A174" s="202"/>
      <c r="B174" s="219"/>
      <c r="C174" s="113" t="s">
        <v>79</v>
      </c>
      <c r="D174" s="80">
        <v>0</v>
      </c>
      <c r="E174" s="80">
        <v>0</v>
      </c>
      <c r="F174" s="80">
        <v>0</v>
      </c>
      <c r="G174" s="80">
        <v>0</v>
      </c>
      <c r="H174" s="80">
        <v>0</v>
      </c>
      <c r="I174" s="80">
        <v>0</v>
      </c>
      <c r="J174" s="80">
        <v>0</v>
      </c>
      <c r="K174" s="80">
        <v>0</v>
      </c>
      <c r="L174" s="80">
        <v>0</v>
      </c>
      <c r="M174" s="80">
        <v>0</v>
      </c>
      <c r="N174" s="80">
        <v>0</v>
      </c>
      <c r="O174" s="52">
        <v>0</v>
      </c>
      <c r="P174" s="89">
        <f t="shared" si="4"/>
        <v>0</v>
      </c>
      <c r="Q174" s="224"/>
      <c r="R174" s="224"/>
      <c r="S174" s="247"/>
      <c r="T174" s="238"/>
      <c r="U174" s="238"/>
      <c r="V174" s="99"/>
      <c r="W174" s="264"/>
      <c r="X174" s="234"/>
      <c r="Y174" s="296"/>
    </row>
    <row r="175" spans="1:25" ht="16.5" customHeight="1">
      <c r="A175" s="252" t="s">
        <v>74</v>
      </c>
      <c r="B175" s="220" t="s">
        <v>93</v>
      </c>
      <c r="C175" s="107" t="s">
        <v>21</v>
      </c>
      <c r="D175" s="74">
        <v>0</v>
      </c>
      <c r="E175" s="74">
        <v>2</v>
      </c>
      <c r="F175" s="74">
        <v>0</v>
      </c>
      <c r="G175" s="74">
        <v>0</v>
      </c>
      <c r="H175" s="26">
        <v>0</v>
      </c>
      <c r="I175" s="26">
        <v>0</v>
      </c>
      <c r="J175" s="26">
        <v>0</v>
      </c>
      <c r="K175" s="26">
        <v>0</v>
      </c>
      <c r="L175" s="26">
        <v>0</v>
      </c>
      <c r="M175" s="26">
        <v>0</v>
      </c>
      <c r="N175" s="26">
        <v>0</v>
      </c>
      <c r="O175" s="62">
        <v>0</v>
      </c>
      <c r="P175" s="87">
        <f t="shared" si="4"/>
        <v>2</v>
      </c>
      <c r="Q175" s="222">
        <f>P175+P176+P177</f>
        <v>984</v>
      </c>
      <c r="R175" s="222">
        <f>SUM(Q175:Q177)</f>
        <v>984</v>
      </c>
      <c r="S175" s="245">
        <v>551</v>
      </c>
      <c r="T175" s="248">
        <v>21</v>
      </c>
      <c r="U175" s="210">
        <v>600</v>
      </c>
      <c r="V175" s="99"/>
      <c r="W175" s="264">
        <v>0</v>
      </c>
      <c r="X175" s="241">
        <v>62</v>
      </c>
      <c r="Y175" s="294">
        <v>0</v>
      </c>
    </row>
    <row r="176" spans="1:25" ht="16.5" customHeight="1">
      <c r="A176" s="253"/>
      <c r="B176" s="218"/>
      <c r="C176" s="108" t="s">
        <v>78</v>
      </c>
      <c r="D176" s="75">
        <v>338</v>
      </c>
      <c r="E176" s="75">
        <v>84</v>
      </c>
      <c r="F176" s="75">
        <v>0</v>
      </c>
      <c r="G176" s="75">
        <v>0</v>
      </c>
      <c r="H176" s="30">
        <v>345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215</v>
      </c>
      <c r="O176" s="32">
        <v>0</v>
      </c>
      <c r="P176" s="37">
        <f t="shared" si="4"/>
        <v>982</v>
      </c>
      <c r="Q176" s="214"/>
      <c r="R176" s="214"/>
      <c r="S176" s="246"/>
      <c r="T176" s="237"/>
      <c r="U176" s="211"/>
      <c r="V176" s="99"/>
      <c r="W176" s="264"/>
      <c r="X176" s="233"/>
      <c r="Y176" s="295"/>
    </row>
    <row r="177" spans="1:25" ht="16.5" customHeight="1" thickBot="1">
      <c r="A177" s="254"/>
      <c r="B177" s="219"/>
      <c r="C177" s="113" t="s">
        <v>79</v>
      </c>
      <c r="D177" s="80">
        <v>0</v>
      </c>
      <c r="E177" s="80">
        <v>0</v>
      </c>
      <c r="F177" s="80">
        <v>0</v>
      </c>
      <c r="G177" s="80">
        <v>0</v>
      </c>
      <c r="H177" s="50">
        <v>0</v>
      </c>
      <c r="I177" s="50">
        <v>0</v>
      </c>
      <c r="J177" s="50">
        <v>0</v>
      </c>
      <c r="K177" s="50">
        <v>0</v>
      </c>
      <c r="L177" s="50">
        <v>0</v>
      </c>
      <c r="M177" s="50">
        <v>0</v>
      </c>
      <c r="N177" s="50">
        <v>0</v>
      </c>
      <c r="O177" s="52">
        <v>0</v>
      </c>
      <c r="P177" s="33">
        <f t="shared" si="4"/>
        <v>0</v>
      </c>
      <c r="Q177" s="224"/>
      <c r="R177" s="224"/>
      <c r="S177" s="247"/>
      <c r="T177" s="238"/>
      <c r="U177" s="249"/>
      <c r="V177" s="99"/>
      <c r="W177" s="264"/>
      <c r="X177" s="234"/>
      <c r="Y177" s="296"/>
    </row>
    <row r="178" spans="1:25" ht="24" customHeight="1" thickBot="1">
      <c r="A178" s="242" t="s">
        <v>102</v>
      </c>
      <c r="B178" s="243"/>
      <c r="C178" s="244"/>
      <c r="D178" s="65">
        <f aca="true" t="shared" si="5" ref="D178:N178">SUM(D121:D177)</f>
        <v>508</v>
      </c>
      <c r="E178" s="81">
        <f t="shared" si="5"/>
        <v>347</v>
      </c>
      <c r="F178" s="81">
        <f t="shared" si="5"/>
        <v>167</v>
      </c>
      <c r="G178" s="81">
        <f t="shared" si="5"/>
        <v>418</v>
      </c>
      <c r="H178" s="82">
        <f t="shared" si="5"/>
        <v>428</v>
      </c>
      <c r="I178" s="81">
        <f t="shared" si="5"/>
        <v>86</v>
      </c>
      <c r="J178" s="81">
        <f t="shared" si="5"/>
        <v>0</v>
      </c>
      <c r="K178" s="81">
        <f t="shared" si="5"/>
        <v>328</v>
      </c>
      <c r="L178" s="81">
        <f t="shared" si="5"/>
        <v>98</v>
      </c>
      <c r="M178" s="81">
        <f t="shared" si="5"/>
        <v>408</v>
      </c>
      <c r="N178" s="81">
        <f t="shared" si="5"/>
        <v>389</v>
      </c>
      <c r="O178" s="83">
        <f>SUM(O121:O177)</f>
        <v>271</v>
      </c>
      <c r="P178" s="70">
        <f>SUM(D178:O178)</f>
        <v>3448</v>
      </c>
      <c r="Q178" s="71">
        <f>SUM(Q121:Q177)</f>
        <v>3448</v>
      </c>
      <c r="R178" s="84">
        <f>SUM(R121:R177)</f>
        <v>3448</v>
      </c>
      <c r="S178" s="147">
        <v>3669</v>
      </c>
      <c r="T178" s="150">
        <v>3997</v>
      </c>
      <c r="U178" s="147">
        <f>SUM(U121:U177)</f>
        <v>7131</v>
      </c>
      <c r="V178" s="99"/>
      <c r="W178" s="132">
        <f>SUM(W121:W177)</f>
        <v>5729</v>
      </c>
      <c r="X178" s="72">
        <f>SUM(X121:X177)</f>
        <v>3450</v>
      </c>
      <c r="Y178" s="72">
        <f>SUM(Y121:Y177)</f>
        <v>905</v>
      </c>
    </row>
    <row r="179" spans="1:25" s="3" customFormat="1" ht="16.5">
      <c r="A179" s="12"/>
      <c r="B179" s="12"/>
      <c r="C179" s="5"/>
      <c r="D179" s="18"/>
      <c r="E179" s="1"/>
      <c r="F179" s="1"/>
      <c r="G179" s="1"/>
      <c r="H179" s="1"/>
      <c r="I179" s="1"/>
      <c r="J179" s="1"/>
      <c r="K179" s="1"/>
      <c r="L179" s="1"/>
      <c r="M179" s="19"/>
      <c r="N179" s="1"/>
      <c r="O179" s="1"/>
      <c r="P179" s="1"/>
      <c r="Q179" s="1"/>
      <c r="R179" s="1"/>
      <c r="S179" s="1"/>
      <c r="T179" s="1"/>
      <c r="U179" s="22"/>
      <c r="V179" s="104"/>
      <c r="W179" s="22"/>
      <c r="X179" s="13"/>
      <c r="Y179" s="13"/>
    </row>
    <row r="180" spans="11:24" ht="16.5">
      <c r="K180" s="1"/>
      <c r="N180" s="1"/>
      <c r="O180" s="1"/>
      <c r="P180" s="1"/>
      <c r="Q180" s="1"/>
      <c r="R180" s="1"/>
      <c r="X180" s="24"/>
    </row>
  </sheetData>
  <sheetProtection/>
  <mergeCells count="451">
    <mergeCell ref="T145:T147"/>
    <mergeCell ref="T113:T115"/>
    <mergeCell ref="T121:T123"/>
    <mergeCell ref="T98:T100"/>
    <mergeCell ref="T101:T103"/>
    <mergeCell ref="T127:T129"/>
    <mergeCell ref="T124:T126"/>
    <mergeCell ref="T86:T88"/>
    <mergeCell ref="X145:X147"/>
    <mergeCell ref="W104:W106"/>
    <mergeCell ref="W107:W109"/>
    <mergeCell ref="X95:X97"/>
    <mergeCell ref="T104:T106"/>
    <mergeCell ref="T92:T94"/>
    <mergeCell ref="T133:T135"/>
    <mergeCell ref="U145:U147"/>
    <mergeCell ref="X121:X123"/>
    <mergeCell ref="X74:X76"/>
    <mergeCell ref="X62:X64"/>
    <mergeCell ref="X104:X106"/>
    <mergeCell ref="X89:X91"/>
    <mergeCell ref="X80:X82"/>
    <mergeCell ref="X98:X100"/>
    <mergeCell ref="Q110:Q112"/>
    <mergeCell ref="T107:T109"/>
    <mergeCell ref="U110:U112"/>
    <mergeCell ref="Q113:Q115"/>
    <mergeCell ref="R104:R112"/>
    <mergeCell ref="Q104:Q106"/>
    <mergeCell ref="T110:T112"/>
    <mergeCell ref="Q124:Q126"/>
    <mergeCell ref="X101:X103"/>
    <mergeCell ref="U101:U103"/>
    <mergeCell ref="X107:X109"/>
    <mergeCell ref="W101:W103"/>
    <mergeCell ref="W113:W115"/>
    <mergeCell ref="W110:W112"/>
    <mergeCell ref="R98:R103"/>
    <mergeCell ref="U107:U109"/>
    <mergeCell ref="R113:R115"/>
    <mergeCell ref="AE92:AE93"/>
    <mergeCell ref="U95:U97"/>
    <mergeCell ref="X92:X94"/>
    <mergeCell ref="U124:U126"/>
    <mergeCell ref="U121:U123"/>
    <mergeCell ref="U113:U115"/>
    <mergeCell ref="U98:U100"/>
    <mergeCell ref="U104:U106"/>
    <mergeCell ref="S172:S174"/>
    <mergeCell ref="T169:T171"/>
    <mergeCell ref="T172:T174"/>
    <mergeCell ref="W163:W165"/>
    <mergeCell ref="W172:W174"/>
    <mergeCell ref="Q120:R120"/>
    <mergeCell ref="Q121:Q123"/>
    <mergeCell ref="Q130:Q132"/>
    <mergeCell ref="W175:W177"/>
    <mergeCell ref="S160:S162"/>
    <mergeCell ref="W166:W168"/>
    <mergeCell ref="T175:T177"/>
    <mergeCell ref="U175:U177"/>
    <mergeCell ref="S175:S177"/>
    <mergeCell ref="U163:U165"/>
    <mergeCell ref="S148:S150"/>
    <mergeCell ref="S151:S153"/>
    <mergeCell ref="R121:R126"/>
    <mergeCell ref="Q133:Q135"/>
    <mergeCell ref="S130:S132"/>
    <mergeCell ref="Q136:Q138"/>
    <mergeCell ref="S133:S135"/>
    <mergeCell ref="Q127:Q129"/>
    <mergeCell ref="R127:R132"/>
    <mergeCell ref="S127:S129"/>
    <mergeCell ref="X169:X171"/>
    <mergeCell ref="U169:U171"/>
    <mergeCell ref="S142:S144"/>
    <mergeCell ref="U154:U156"/>
    <mergeCell ref="T142:T144"/>
    <mergeCell ref="U160:U162"/>
    <mergeCell ref="T166:T168"/>
    <mergeCell ref="X163:X165"/>
    <mergeCell ref="U148:U150"/>
    <mergeCell ref="U142:U144"/>
    <mergeCell ref="U151:U153"/>
    <mergeCell ref="X142:X144"/>
    <mergeCell ref="Q139:Q141"/>
    <mergeCell ref="S136:S141"/>
    <mergeCell ref="S145:S147"/>
    <mergeCell ref="Q145:Q147"/>
    <mergeCell ref="R133:R141"/>
    <mergeCell ref="Q151:Q153"/>
    <mergeCell ref="W151:W153"/>
    <mergeCell ref="W145:W147"/>
    <mergeCell ref="S166:S168"/>
    <mergeCell ref="Q154:Q156"/>
    <mergeCell ref="Q169:Q171"/>
    <mergeCell ref="Q166:Q168"/>
    <mergeCell ref="S169:S171"/>
    <mergeCell ref="S154:S156"/>
    <mergeCell ref="S163:S165"/>
    <mergeCell ref="Q175:Q177"/>
    <mergeCell ref="R175:R177"/>
    <mergeCell ref="U172:U174"/>
    <mergeCell ref="X166:X168"/>
    <mergeCell ref="U166:U168"/>
    <mergeCell ref="Q172:Q174"/>
    <mergeCell ref="X175:X177"/>
    <mergeCell ref="R166:R174"/>
    <mergeCell ref="X172:X174"/>
    <mergeCell ref="W169:W171"/>
    <mergeCell ref="U157:U159"/>
    <mergeCell ref="W154:W156"/>
    <mergeCell ref="W157:W159"/>
    <mergeCell ref="X154:X156"/>
    <mergeCell ref="W160:W162"/>
    <mergeCell ref="X157:X159"/>
    <mergeCell ref="X160:X162"/>
    <mergeCell ref="X151:X153"/>
    <mergeCell ref="A157:A159"/>
    <mergeCell ref="Q157:Q159"/>
    <mergeCell ref="R160:R165"/>
    <mergeCell ref="B157:B159"/>
    <mergeCell ref="Q160:Q162"/>
    <mergeCell ref="T163:T165"/>
    <mergeCell ref="T157:T159"/>
    <mergeCell ref="S157:S159"/>
    <mergeCell ref="A142:A153"/>
    <mergeCell ref="B148:B150"/>
    <mergeCell ref="B154:B156"/>
    <mergeCell ref="Q148:Q150"/>
    <mergeCell ref="A154:A156"/>
    <mergeCell ref="B145:B147"/>
    <mergeCell ref="Q142:Q144"/>
    <mergeCell ref="A178:C178"/>
    <mergeCell ref="A160:A165"/>
    <mergeCell ref="B160:B162"/>
    <mergeCell ref="B172:B174"/>
    <mergeCell ref="B163:B165"/>
    <mergeCell ref="A166:A174"/>
    <mergeCell ref="A175:A177"/>
    <mergeCell ref="B169:B171"/>
    <mergeCell ref="Q77:Q79"/>
    <mergeCell ref="B175:B177"/>
    <mergeCell ref="B95:B97"/>
    <mergeCell ref="B107:B109"/>
    <mergeCell ref="Q107:Q109"/>
    <mergeCell ref="B124:B126"/>
    <mergeCell ref="B121:B123"/>
    <mergeCell ref="B142:B144"/>
    <mergeCell ref="Q80:Q82"/>
    <mergeCell ref="Q101:Q103"/>
    <mergeCell ref="A80:A97"/>
    <mergeCell ref="A77:A79"/>
    <mergeCell ref="B77:B79"/>
    <mergeCell ref="B86:B88"/>
    <mergeCell ref="B80:B82"/>
    <mergeCell ref="A98:A103"/>
    <mergeCell ref="B98:B100"/>
    <mergeCell ref="A120:B120"/>
    <mergeCell ref="A119:E119"/>
    <mergeCell ref="B113:B115"/>
    <mergeCell ref="A113:A115"/>
    <mergeCell ref="A104:A112"/>
    <mergeCell ref="B101:B103"/>
    <mergeCell ref="B104:B106"/>
    <mergeCell ref="A116:C116"/>
    <mergeCell ref="A121:A126"/>
    <mergeCell ref="B166:B168"/>
    <mergeCell ref="Q163:Q165"/>
    <mergeCell ref="R157:R159"/>
    <mergeCell ref="R154:R156"/>
    <mergeCell ref="A133:A141"/>
    <mergeCell ref="B136:B138"/>
    <mergeCell ref="R142:R153"/>
    <mergeCell ref="B151:B153"/>
    <mergeCell ref="B139:B141"/>
    <mergeCell ref="B110:B112"/>
    <mergeCell ref="B92:B94"/>
    <mergeCell ref="B83:B85"/>
    <mergeCell ref="B89:B91"/>
    <mergeCell ref="Q98:Q100"/>
    <mergeCell ref="A41:A49"/>
    <mergeCell ref="B41:B43"/>
    <mergeCell ref="B47:B49"/>
    <mergeCell ref="B44:B46"/>
    <mergeCell ref="A65:A76"/>
    <mergeCell ref="A50:A64"/>
    <mergeCell ref="B50:B52"/>
    <mergeCell ref="B59:B61"/>
    <mergeCell ref="B56:B58"/>
    <mergeCell ref="B71:B73"/>
    <mergeCell ref="B65:B67"/>
    <mergeCell ref="B74:B76"/>
    <mergeCell ref="Q74:Q76"/>
    <mergeCell ref="B68:B70"/>
    <mergeCell ref="Q65:Q67"/>
    <mergeCell ref="Q41:Q43"/>
    <mergeCell ref="R65:R76"/>
    <mergeCell ref="Q68:Q70"/>
    <mergeCell ref="T47:T49"/>
    <mergeCell ref="Q53:Q55"/>
    <mergeCell ref="B53:B55"/>
    <mergeCell ref="B62:B64"/>
    <mergeCell ref="R23:R40"/>
    <mergeCell ref="Q29:Q31"/>
    <mergeCell ref="T23:T25"/>
    <mergeCell ref="T41:T43"/>
    <mergeCell ref="A23:A40"/>
    <mergeCell ref="B23:B25"/>
    <mergeCell ref="Q20:Q22"/>
    <mergeCell ref="B35:B37"/>
    <mergeCell ref="A14:A22"/>
    <mergeCell ref="B14:B16"/>
    <mergeCell ref="B29:B31"/>
    <mergeCell ref="B26:B28"/>
    <mergeCell ref="Q23:Q25"/>
    <mergeCell ref="Q26:Q28"/>
    <mergeCell ref="Q14:Q16"/>
    <mergeCell ref="R14:R22"/>
    <mergeCell ref="Q17:Q19"/>
    <mergeCell ref="B5:B7"/>
    <mergeCell ref="B11:B13"/>
    <mergeCell ref="B17:B19"/>
    <mergeCell ref="B20:B22"/>
    <mergeCell ref="B38:B40"/>
    <mergeCell ref="B32:B34"/>
    <mergeCell ref="X17:X19"/>
    <mergeCell ref="W5:W7"/>
    <mergeCell ref="U5:U7"/>
    <mergeCell ref="T8:T10"/>
    <mergeCell ref="T11:T13"/>
    <mergeCell ref="T14:T16"/>
    <mergeCell ref="X8:X10"/>
    <mergeCell ref="T17:T19"/>
    <mergeCell ref="U14:U16"/>
    <mergeCell ref="U17:U19"/>
    <mergeCell ref="X20:X22"/>
    <mergeCell ref="X23:X25"/>
    <mergeCell ref="X26:X28"/>
    <mergeCell ref="A3:D3"/>
    <mergeCell ref="A4:B4"/>
    <mergeCell ref="A5:A13"/>
    <mergeCell ref="X11:X13"/>
    <mergeCell ref="X5:X7"/>
    <mergeCell ref="B8:B10"/>
    <mergeCell ref="Q5:Q7"/>
    <mergeCell ref="T74:T76"/>
    <mergeCell ref="U74:U76"/>
    <mergeCell ref="U56:U58"/>
    <mergeCell ref="U26:U28"/>
    <mergeCell ref="U29:U31"/>
    <mergeCell ref="T62:T64"/>
    <mergeCell ref="U68:U70"/>
    <mergeCell ref="T65:T67"/>
    <mergeCell ref="U44:U46"/>
    <mergeCell ref="U47:U49"/>
    <mergeCell ref="U32:U34"/>
    <mergeCell ref="X32:X34"/>
    <mergeCell ref="X29:X31"/>
    <mergeCell ref="T26:T28"/>
    <mergeCell ref="T32:T34"/>
    <mergeCell ref="W29:W31"/>
    <mergeCell ref="W32:W34"/>
    <mergeCell ref="W26:W28"/>
    <mergeCell ref="K3:U3"/>
    <mergeCell ref="T5:T7"/>
    <mergeCell ref="Q4:R4"/>
    <mergeCell ref="Q11:Q13"/>
    <mergeCell ref="Q8:Q10"/>
    <mergeCell ref="R5:R13"/>
    <mergeCell ref="Q35:Q37"/>
    <mergeCell ref="Q50:Q52"/>
    <mergeCell ref="W71:W73"/>
    <mergeCell ref="U65:U67"/>
    <mergeCell ref="T68:T70"/>
    <mergeCell ref="U53:U55"/>
    <mergeCell ref="R41:R49"/>
    <mergeCell ref="Q62:Q64"/>
    <mergeCell ref="Q44:Q46"/>
    <mergeCell ref="T38:T40"/>
    <mergeCell ref="U77:U79"/>
    <mergeCell ref="Q71:Q73"/>
    <mergeCell ref="R50:R64"/>
    <mergeCell ref="U71:U73"/>
    <mergeCell ref="T50:T52"/>
    <mergeCell ref="T71:T73"/>
    <mergeCell ref="T59:T61"/>
    <mergeCell ref="U59:U61"/>
    <mergeCell ref="U62:U64"/>
    <mergeCell ref="U50:U52"/>
    <mergeCell ref="U80:U82"/>
    <mergeCell ref="W89:W91"/>
    <mergeCell ref="W80:W82"/>
    <mergeCell ref="W95:W97"/>
    <mergeCell ref="U86:U88"/>
    <mergeCell ref="W92:W94"/>
    <mergeCell ref="U89:U91"/>
    <mergeCell ref="U92:U94"/>
    <mergeCell ref="U83:U85"/>
    <mergeCell ref="X35:X37"/>
    <mergeCell ref="X83:X85"/>
    <mergeCell ref="X86:X88"/>
    <mergeCell ref="W83:W85"/>
    <mergeCell ref="W86:W88"/>
    <mergeCell ref="X56:X58"/>
    <mergeCell ref="X53:X55"/>
    <mergeCell ref="X50:X52"/>
    <mergeCell ref="X41:X43"/>
    <mergeCell ref="X77:X79"/>
    <mergeCell ref="X47:X49"/>
    <mergeCell ref="W47:W49"/>
    <mergeCell ref="X38:X40"/>
    <mergeCell ref="W41:W43"/>
    <mergeCell ref="X44:X46"/>
    <mergeCell ref="W50:W52"/>
    <mergeCell ref="W56:W58"/>
    <mergeCell ref="X68:X70"/>
    <mergeCell ref="X71:X73"/>
    <mergeCell ref="X65:X67"/>
    <mergeCell ref="X59:X61"/>
    <mergeCell ref="Y38:Y40"/>
    <mergeCell ref="Y41:Y43"/>
    <mergeCell ref="W44:W46"/>
    <mergeCell ref="Y44:Y46"/>
    <mergeCell ref="Y35:Y37"/>
    <mergeCell ref="Y20:Y22"/>
    <mergeCell ref="Y23:Y25"/>
    <mergeCell ref="Y32:Y34"/>
    <mergeCell ref="Y26:Y28"/>
    <mergeCell ref="Y29:Y31"/>
    <mergeCell ref="U8:U10"/>
    <mergeCell ref="W11:W13"/>
    <mergeCell ref="W8:W10"/>
    <mergeCell ref="U11:U13"/>
    <mergeCell ref="Y5:Y7"/>
    <mergeCell ref="Y8:Y10"/>
    <mergeCell ref="Y11:Y13"/>
    <mergeCell ref="Y14:Y16"/>
    <mergeCell ref="Y53:Y55"/>
    <mergeCell ref="W53:W55"/>
    <mergeCell ref="W14:W16"/>
    <mergeCell ref="W17:W19"/>
    <mergeCell ref="W20:W22"/>
    <mergeCell ref="W23:W25"/>
    <mergeCell ref="Y50:Y52"/>
    <mergeCell ref="Y17:Y19"/>
    <mergeCell ref="X14:X16"/>
    <mergeCell ref="Y47:Y49"/>
    <mergeCell ref="Y56:Y58"/>
    <mergeCell ref="Y80:Y82"/>
    <mergeCell ref="Y71:Y73"/>
    <mergeCell ref="Y74:Y76"/>
    <mergeCell ref="Y59:Y61"/>
    <mergeCell ref="Y65:Y67"/>
    <mergeCell ref="Y62:Y64"/>
    <mergeCell ref="Y77:Y79"/>
    <mergeCell ref="Y68:Y70"/>
    <mergeCell ref="Y83:Y85"/>
    <mergeCell ref="Y86:Y88"/>
    <mergeCell ref="Y89:Y91"/>
    <mergeCell ref="Y107:Y109"/>
    <mergeCell ref="Y98:Y100"/>
    <mergeCell ref="Y92:Y94"/>
    <mergeCell ref="Y95:Y97"/>
    <mergeCell ref="Y101:Y103"/>
    <mergeCell ref="Y104:Y106"/>
    <mergeCell ref="Y175:Y177"/>
    <mergeCell ref="Y142:Y144"/>
    <mergeCell ref="Y145:Y147"/>
    <mergeCell ref="Y151:Y153"/>
    <mergeCell ref="Y154:Y156"/>
    <mergeCell ref="Y172:Y174"/>
    <mergeCell ref="Y166:Y168"/>
    <mergeCell ref="Y169:Y171"/>
    <mergeCell ref="Y160:Y162"/>
    <mergeCell ref="Y157:Y159"/>
    <mergeCell ref="Y110:Y112"/>
    <mergeCell ref="Y136:Y141"/>
    <mergeCell ref="X113:X115"/>
    <mergeCell ref="W142:W144"/>
    <mergeCell ref="Y113:Y115"/>
    <mergeCell ref="Y121:Y123"/>
    <mergeCell ref="Y124:Y126"/>
    <mergeCell ref="Y133:Y135"/>
    <mergeCell ref="X124:X126"/>
    <mergeCell ref="X133:X135"/>
    <mergeCell ref="X110:X112"/>
    <mergeCell ref="U127:U129"/>
    <mergeCell ref="X136:X141"/>
    <mergeCell ref="U133:U135"/>
    <mergeCell ref="W121:W123"/>
    <mergeCell ref="W124:W126"/>
    <mergeCell ref="W127:W129"/>
    <mergeCell ref="W130:W132"/>
    <mergeCell ref="W133:W135"/>
    <mergeCell ref="W136:W141"/>
    <mergeCell ref="Y163:Y165"/>
    <mergeCell ref="T151:T153"/>
    <mergeCell ref="U130:U132"/>
    <mergeCell ref="T148:T150"/>
    <mergeCell ref="T154:T156"/>
    <mergeCell ref="T160:T162"/>
    <mergeCell ref="Y148:Y150"/>
    <mergeCell ref="T130:T132"/>
    <mergeCell ref="X148:X150"/>
    <mergeCell ref="T136:T141"/>
    <mergeCell ref="A127:A132"/>
    <mergeCell ref="B127:B129"/>
    <mergeCell ref="B130:B132"/>
    <mergeCell ref="U136:U141"/>
    <mergeCell ref="B133:B135"/>
    <mergeCell ref="T80:T82"/>
    <mergeCell ref="T89:T91"/>
    <mergeCell ref="T95:T97"/>
    <mergeCell ref="Q89:Q91"/>
    <mergeCell ref="T83:T85"/>
    <mergeCell ref="R80:R97"/>
    <mergeCell ref="Q83:Q85"/>
    <mergeCell ref="Q86:Q88"/>
    <mergeCell ref="Q92:Q94"/>
    <mergeCell ref="Q95:Q97"/>
    <mergeCell ref="A1:U1"/>
    <mergeCell ref="A2:U2"/>
    <mergeCell ref="T56:T58"/>
    <mergeCell ref="T53:T55"/>
    <mergeCell ref="T20:T22"/>
    <mergeCell ref="U20:U22"/>
    <mergeCell ref="U23:U25"/>
    <mergeCell ref="U38:U40"/>
    <mergeCell ref="U41:U43"/>
    <mergeCell ref="U35:U37"/>
    <mergeCell ref="T77:T79"/>
    <mergeCell ref="Q59:Q61"/>
    <mergeCell ref="T29:T31"/>
    <mergeCell ref="T44:T46"/>
    <mergeCell ref="R77:R79"/>
    <mergeCell ref="Q32:Q34"/>
    <mergeCell ref="Q47:Q49"/>
    <mergeCell ref="Q56:Q58"/>
    <mergeCell ref="Q38:Q40"/>
    <mergeCell ref="T35:T37"/>
    <mergeCell ref="W35:W37"/>
    <mergeCell ref="W148:W150"/>
    <mergeCell ref="W38:W40"/>
    <mergeCell ref="W98:W100"/>
    <mergeCell ref="W59:W61"/>
    <mergeCell ref="W62:W64"/>
    <mergeCell ref="W77:W79"/>
    <mergeCell ref="W65:W67"/>
    <mergeCell ref="W68:W70"/>
    <mergeCell ref="W74:W76"/>
  </mergeCells>
  <printOptions/>
  <pageMargins left="0.31496062992125984" right="0.15748031496062992" top="0.3937007874015748" bottom="0.4330708661417323" header="0" footer="0.15748031496062992"/>
  <pageSetup fitToHeight="0" horizontalDpi="600" verticalDpi="600" orientation="portrait" paperSize="9" scale="83" r:id="rId1"/>
  <headerFooter alignWithMargins="0">
    <oddFooter>&amp;C&amp;"微軟正黑體,標準"&amp;8  &amp;P/ &amp;N</oddFooter>
  </headerFooter>
  <rowBreaks count="3" manualBreakCount="3">
    <brk id="49" max="255" man="1"/>
    <brk id="97" max="255" man="1"/>
    <brk id="11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D177"/>
  <sheetViews>
    <sheetView showGridLine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C17" sqref="AC17"/>
    </sheetView>
  </sheetViews>
  <sheetFormatPr defaultColWidth="9.00390625" defaultRowHeight="16.5"/>
  <cols>
    <col min="1" max="1" width="3.625" style="16" customWidth="1"/>
    <col min="2" max="2" width="3.75390625" style="16" customWidth="1"/>
    <col min="3" max="3" width="5.125" style="9" customWidth="1"/>
    <col min="4" max="6" width="5.00390625" style="1" customWidth="1"/>
    <col min="7" max="10" width="4.875" style="1" customWidth="1"/>
    <col min="11" max="12" width="4.875" style="9" customWidth="1"/>
    <col min="13" max="13" width="4.875" style="20" customWidth="1"/>
    <col min="14" max="15" width="5.25390625" style="9" customWidth="1"/>
    <col min="16" max="16" width="5.50390625" style="9" customWidth="1"/>
    <col min="17" max="17" width="5.125" style="9" customWidth="1"/>
    <col min="18" max="19" width="4.875" style="9" customWidth="1"/>
    <col min="20" max="20" width="4.50390625" style="23" customWidth="1"/>
    <col min="21" max="21" width="4.875" style="23" customWidth="1"/>
    <col min="22" max="22" width="4.50390625" style="104" customWidth="1"/>
    <col min="23" max="23" width="5.625" style="17" customWidth="1"/>
    <col min="24" max="24" width="6.375" style="17" customWidth="1"/>
    <col min="25" max="16384" width="9.00390625" style="2" customWidth="1"/>
  </cols>
  <sheetData>
    <row r="1" spans="1:24" ht="22.5" customHeight="1">
      <c r="A1" s="292" t="s">
        <v>112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102"/>
      <c r="W1" s="100"/>
      <c r="X1" s="2"/>
    </row>
    <row r="2" spans="1:24" ht="20.25" customHeight="1">
      <c r="A2" s="293" t="s">
        <v>122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103"/>
      <c r="W2" s="101"/>
      <c r="X2" s="2"/>
    </row>
    <row r="3" spans="1:24" ht="18.75" customHeight="1" thickBot="1">
      <c r="A3" s="299" t="s">
        <v>114</v>
      </c>
      <c r="B3" s="299"/>
      <c r="C3" s="299"/>
      <c r="D3" s="299"/>
      <c r="J3" s="3"/>
      <c r="K3" s="309" t="s">
        <v>113</v>
      </c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103"/>
      <c r="W3" s="105"/>
      <c r="X3" s="2"/>
    </row>
    <row r="4" spans="1:24" ht="18" customHeight="1" thickBot="1">
      <c r="A4" s="279" t="s">
        <v>13</v>
      </c>
      <c r="B4" s="283"/>
      <c r="C4" s="114" t="s">
        <v>0</v>
      </c>
      <c r="D4" s="115" t="s">
        <v>23</v>
      </c>
      <c r="E4" s="115" t="s">
        <v>1</v>
      </c>
      <c r="F4" s="115" t="s">
        <v>2</v>
      </c>
      <c r="G4" s="115" t="s">
        <v>3</v>
      </c>
      <c r="H4" s="115" t="s">
        <v>16</v>
      </c>
      <c r="I4" s="115" t="s">
        <v>4</v>
      </c>
      <c r="J4" s="115" t="s">
        <v>5</v>
      </c>
      <c r="K4" s="115" t="s">
        <v>6</v>
      </c>
      <c r="L4" s="115" t="s">
        <v>7</v>
      </c>
      <c r="M4" s="115" t="s">
        <v>8</v>
      </c>
      <c r="N4" s="116" t="s">
        <v>9</v>
      </c>
      <c r="O4" s="117" t="s">
        <v>10</v>
      </c>
      <c r="P4" s="118" t="s">
        <v>11</v>
      </c>
      <c r="Q4" s="284" t="s">
        <v>110</v>
      </c>
      <c r="R4" s="283"/>
      <c r="S4" s="119" t="s">
        <v>109</v>
      </c>
      <c r="T4" s="119" t="s">
        <v>18</v>
      </c>
      <c r="U4" s="123" t="s">
        <v>15</v>
      </c>
      <c r="V4" s="103"/>
      <c r="W4" s="25" t="s">
        <v>14</v>
      </c>
      <c r="X4" s="25" t="s">
        <v>12</v>
      </c>
    </row>
    <row r="5" spans="1:24" ht="16.5" customHeight="1">
      <c r="A5" s="206" t="s">
        <v>19</v>
      </c>
      <c r="B5" s="220" t="s">
        <v>20</v>
      </c>
      <c r="C5" s="107" t="s">
        <v>21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5</v>
      </c>
      <c r="L5" s="26">
        <v>2</v>
      </c>
      <c r="M5" s="26">
        <v>0</v>
      </c>
      <c r="N5" s="26">
        <v>0</v>
      </c>
      <c r="O5" s="27">
        <v>0</v>
      </c>
      <c r="P5" s="28">
        <f aca="true" t="shared" si="0" ref="P5:P36">SUM(D5:O5)</f>
        <v>7</v>
      </c>
      <c r="Q5" s="222">
        <f>P5+P6+P7</f>
        <v>116</v>
      </c>
      <c r="R5" s="222">
        <f>SUM(Q5:Q13)</f>
        <v>266</v>
      </c>
      <c r="S5" s="240">
        <v>92</v>
      </c>
      <c r="T5" s="240">
        <v>132</v>
      </c>
      <c r="U5" s="303">
        <v>321</v>
      </c>
      <c r="V5" s="103"/>
      <c r="W5" s="294">
        <v>248</v>
      </c>
      <c r="X5" s="294">
        <v>227</v>
      </c>
    </row>
    <row r="6" spans="1:24" ht="16.5" customHeight="1">
      <c r="A6" s="201"/>
      <c r="B6" s="218"/>
      <c r="C6" s="108" t="s">
        <v>33</v>
      </c>
      <c r="D6" s="30">
        <f>5+3</f>
        <v>8</v>
      </c>
      <c r="E6" s="29">
        <v>11</v>
      </c>
      <c r="F6" s="30">
        <f>12+7</f>
        <v>19</v>
      </c>
      <c r="G6" s="30">
        <v>12</v>
      </c>
      <c r="H6" s="30">
        <v>5</v>
      </c>
      <c r="I6" s="30">
        <v>5</v>
      </c>
      <c r="J6" s="30">
        <v>2</v>
      </c>
      <c r="K6" s="31">
        <v>17</v>
      </c>
      <c r="L6" s="30">
        <v>10</v>
      </c>
      <c r="M6" s="30">
        <v>5</v>
      </c>
      <c r="N6" s="30">
        <v>4</v>
      </c>
      <c r="O6" s="32">
        <v>11</v>
      </c>
      <c r="P6" s="33">
        <f t="shared" si="0"/>
        <v>109</v>
      </c>
      <c r="Q6" s="214"/>
      <c r="R6" s="214"/>
      <c r="S6" s="230"/>
      <c r="T6" s="230"/>
      <c r="U6" s="301"/>
      <c r="V6" s="103"/>
      <c r="W6" s="295"/>
      <c r="X6" s="295"/>
    </row>
    <row r="7" spans="1:24" ht="16.5" customHeight="1">
      <c r="A7" s="201"/>
      <c r="B7" s="221"/>
      <c r="C7" s="109" t="s">
        <v>34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5">
        <v>0</v>
      </c>
      <c r="L7" s="34">
        <v>0</v>
      </c>
      <c r="M7" s="34">
        <v>0</v>
      </c>
      <c r="N7" s="34">
        <v>0</v>
      </c>
      <c r="O7" s="36">
        <v>0</v>
      </c>
      <c r="P7" s="37">
        <f t="shared" si="0"/>
        <v>0</v>
      </c>
      <c r="Q7" s="223"/>
      <c r="R7" s="214"/>
      <c r="S7" s="257"/>
      <c r="T7" s="257"/>
      <c r="U7" s="302"/>
      <c r="V7" s="103"/>
      <c r="W7" s="298"/>
      <c r="X7" s="298"/>
    </row>
    <row r="8" spans="1:24" ht="16.5" customHeight="1">
      <c r="A8" s="201"/>
      <c r="B8" s="217" t="s">
        <v>35</v>
      </c>
      <c r="C8" s="110" t="s">
        <v>21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9">
        <v>0</v>
      </c>
      <c r="L8" s="38">
        <v>0</v>
      </c>
      <c r="M8" s="39">
        <v>0</v>
      </c>
      <c r="N8" s="39">
        <v>0</v>
      </c>
      <c r="O8" s="40">
        <v>0</v>
      </c>
      <c r="P8" s="41">
        <f t="shared" si="0"/>
        <v>0</v>
      </c>
      <c r="Q8" s="213">
        <f>P8+P9+P10</f>
        <v>45</v>
      </c>
      <c r="R8" s="214"/>
      <c r="S8" s="229">
        <v>94</v>
      </c>
      <c r="T8" s="229">
        <v>0</v>
      </c>
      <c r="U8" s="300">
        <v>16</v>
      </c>
      <c r="V8" s="103"/>
      <c r="W8" s="297">
        <v>97</v>
      </c>
      <c r="X8" s="297">
        <v>16</v>
      </c>
    </row>
    <row r="9" spans="1:24" ht="16.5" customHeight="1">
      <c r="A9" s="201"/>
      <c r="B9" s="218"/>
      <c r="C9" s="108" t="s">
        <v>33</v>
      </c>
      <c r="D9" s="30">
        <v>0</v>
      </c>
      <c r="E9" s="30">
        <v>0</v>
      </c>
      <c r="F9" s="30">
        <v>0</v>
      </c>
      <c r="G9" s="30">
        <v>0</v>
      </c>
      <c r="H9" s="30">
        <v>4</v>
      </c>
      <c r="I9" s="30">
        <v>29</v>
      </c>
      <c r="J9" s="30">
        <v>0</v>
      </c>
      <c r="K9" s="31">
        <v>12</v>
      </c>
      <c r="L9" s="30">
        <v>0</v>
      </c>
      <c r="M9" s="31">
        <v>0</v>
      </c>
      <c r="N9" s="31">
        <v>0</v>
      </c>
      <c r="O9" s="31">
        <v>0</v>
      </c>
      <c r="P9" s="33">
        <f t="shared" si="0"/>
        <v>45</v>
      </c>
      <c r="Q9" s="214"/>
      <c r="R9" s="214"/>
      <c r="S9" s="230"/>
      <c r="T9" s="230"/>
      <c r="U9" s="301"/>
      <c r="V9" s="103"/>
      <c r="W9" s="295"/>
      <c r="X9" s="295"/>
    </row>
    <row r="10" spans="1:24" ht="16.5" customHeight="1">
      <c r="A10" s="201"/>
      <c r="B10" s="221"/>
      <c r="C10" s="111" t="s">
        <v>34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3">
        <v>0</v>
      </c>
      <c r="L10" s="42">
        <v>0</v>
      </c>
      <c r="M10" s="43">
        <v>0</v>
      </c>
      <c r="N10" s="43">
        <v>0</v>
      </c>
      <c r="O10" s="44">
        <v>0</v>
      </c>
      <c r="P10" s="45">
        <f t="shared" si="0"/>
        <v>0</v>
      </c>
      <c r="Q10" s="223"/>
      <c r="R10" s="214"/>
      <c r="S10" s="257"/>
      <c r="T10" s="257"/>
      <c r="U10" s="302"/>
      <c r="V10" s="103"/>
      <c r="W10" s="298"/>
      <c r="X10" s="298"/>
    </row>
    <row r="11" spans="1:24" ht="16.5" customHeight="1">
      <c r="A11" s="201"/>
      <c r="B11" s="217" t="s">
        <v>36</v>
      </c>
      <c r="C11" s="112" t="s">
        <v>21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7">
        <v>0</v>
      </c>
      <c r="L11" s="46">
        <v>0</v>
      </c>
      <c r="M11" s="47">
        <v>0</v>
      </c>
      <c r="N11" s="47">
        <v>0</v>
      </c>
      <c r="O11" s="48">
        <v>0</v>
      </c>
      <c r="P11" s="49">
        <f t="shared" si="0"/>
        <v>0</v>
      </c>
      <c r="Q11" s="213">
        <f>P11+P12+P13</f>
        <v>105</v>
      </c>
      <c r="R11" s="214"/>
      <c r="S11" s="229">
        <v>93</v>
      </c>
      <c r="T11" s="229">
        <v>113</v>
      </c>
      <c r="U11" s="300">
        <v>52</v>
      </c>
      <c r="V11" s="103"/>
      <c r="W11" s="297">
        <v>77</v>
      </c>
      <c r="X11" s="297">
        <v>35</v>
      </c>
    </row>
    <row r="12" spans="1:24" ht="16.5" customHeight="1">
      <c r="A12" s="201"/>
      <c r="B12" s="218"/>
      <c r="C12" s="108" t="s">
        <v>33</v>
      </c>
      <c r="D12" s="30">
        <v>12</v>
      </c>
      <c r="E12" s="29">
        <v>0</v>
      </c>
      <c r="F12" s="30">
        <v>8</v>
      </c>
      <c r="G12" s="30">
        <v>14</v>
      </c>
      <c r="H12" s="30">
        <v>0</v>
      </c>
      <c r="I12" s="30">
        <v>10</v>
      </c>
      <c r="J12" s="30">
        <v>0</v>
      </c>
      <c r="K12" s="31">
        <v>47</v>
      </c>
      <c r="L12" s="30">
        <v>14</v>
      </c>
      <c r="M12" s="31">
        <v>0</v>
      </c>
      <c r="N12" s="31">
        <v>0</v>
      </c>
      <c r="O12" s="32">
        <v>0</v>
      </c>
      <c r="P12" s="33">
        <f t="shared" si="0"/>
        <v>105</v>
      </c>
      <c r="Q12" s="214"/>
      <c r="R12" s="214"/>
      <c r="S12" s="230"/>
      <c r="T12" s="230"/>
      <c r="U12" s="301"/>
      <c r="V12" s="103"/>
      <c r="W12" s="295"/>
      <c r="X12" s="295"/>
    </row>
    <row r="13" spans="1:24" ht="16.5" customHeight="1" thickBot="1">
      <c r="A13" s="202"/>
      <c r="B13" s="219"/>
      <c r="C13" s="113" t="s">
        <v>34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1">
        <v>0</v>
      </c>
      <c r="L13" s="50">
        <v>0</v>
      </c>
      <c r="M13" s="51">
        <v>0</v>
      </c>
      <c r="N13" s="51">
        <v>0</v>
      </c>
      <c r="O13" s="52">
        <v>0</v>
      </c>
      <c r="P13" s="53">
        <f t="shared" si="0"/>
        <v>0</v>
      </c>
      <c r="Q13" s="224"/>
      <c r="R13" s="224"/>
      <c r="S13" s="231"/>
      <c r="T13" s="231"/>
      <c r="U13" s="304"/>
      <c r="V13" s="103"/>
      <c r="W13" s="296"/>
      <c r="X13" s="296"/>
    </row>
    <row r="14" spans="1:24" ht="16.5" customHeight="1">
      <c r="A14" s="206" t="s">
        <v>37</v>
      </c>
      <c r="B14" s="220" t="s">
        <v>38</v>
      </c>
      <c r="C14" s="107" t="s">
        <v>21</v>
      </c>
      <c r="D14" s="38">
        <v>0</v>
      </c>
      <c r="E14" s="26">
        <v>0</v>
      </c>
      <c r="F14" s="26">
        <v>0</v>
      </c>
      <c r="G14" s="38">
        <v>0</v>
      </c>
      <c r="H14" s="26">
        <v>0</v>
      </c>
      <c r="I14" s="26">
        <v>0</v>
      </c>
      <c r="J14" s="46">
        <v>0</v>
      </c>
      <c r="K14" s="46">
        <v>0</v>
      </c>
      <c r="L14" s="26">
        <v>0</v>
      </c>
      <c r="M14" s="27">
        <v>0</v>
      </c>
      <c r="N14" s="27">
        <v>0</v>
      </c>
      <c r="O14" s="40">
        <v>0</v>
      </c>
      <c r="P14" s="54">
        <f t="shared" si="0"/>
        <v>0</v>
      </c>
      <c r="Q14" s="222">
        <f>P14+P15+P16</f>
        <v>33</v>
      </c>
      <c r="R14" s="222">
        <f>SUM(Q14:Q22)</f>
        <v>76</v>
      </c>
      <c r="S14" s="240">
        <v>0</v>
      </c>
      <c r="T14" s="240">
        <v>14</v>
      </c>
      <c r="U14" s="303">
        <v>31</v>
      </c>
      <c r="V14" s="103"/>
      <c r="W14" s="294">
        <v>0</v>
      </c>
      <c r="X14" s="294">
        <v>0</v>
      </c>
    </row>
    <row r="15" spans="1:24" ht="16.5" customHeight="1">
      <c r="A15" s="201"/>
      <c r="B15" s="218"/>
      <c r="C15" s="108" t="s">
        <v>33</v>
      </c>
      <c r="D15" s="30">
        <v>0</v>
      </c>
      <c r="E15" s="30">
        <v>0</v>
      </c>
      <c r="F15" s="30">
        <v>0</v>
      </c>
      <c r="G15" s="30">
        <v>0</v>
      </c>
      <c r="H15" s="30">
        <v>8</v>
      </c>
      <c r="I15" s="30">
        <v>25</v>
      </c>
      <c r="J15" s="30">
        <v>0</v>
      </c>
      <c r="K15" s="30">
        <v>0</v>
      </c>
      <c r="L15" s="30">
        <v>0</v>
      </c>
      <c r="M15" s="30">
        <v>0</v>
      </c>
      <c r="N15" s="31">
        <v>0</v>
      </c>
      <c r="O15" s="32">
        <v>0</v>
      </c>
      <c r="P15" s="55">
        <f t="shared" si="0"/>
        <v>33</v>
      </c>
      <c r="Q15" s="214"/>
      <c r="R15" s="214"/>
      <c r="S15" s="230"/>
      <c r="T15" s="230"/>
      <c r="U15" s="301"/>
      <c r="V15" s="103"/>
      <c r="W15" s="295"/>
      <c r="X15" s="295"/>
    </row>
    <row r="16" spans="1:24" ht="16.5" customHeight="1">
      <c r="A16" s="201"/>
      <c r="B16" s="221"/>
      <c r="C16" s="109" t="s">
        <v>34</v>
      </c>
      <c r="D16" s="42">
        <v>0</v>
      </c>
      <c r="E16" s="34">
        <v>0</v>
      </c>
      <c r="F16" s="34">
        <v>0</v>
      </c>
      <c r="G16" s="42">
        <v>0</v>
      </c>
      <c r="H16" s="34">
        <v>0</v>
      </c>
      <c r="I16" s="34">
        <v>0</v>
      </c>
      <c r="J16" s="42">
        <v>0</v>
      </c>
      <c r="K16" s="42">
        <v>0</v>
      </c>
      <c r="L16" s="42">
        <v>0</v>
      </c>
      <c r="M16" s="43">
        <v>0</v>
      </c>
      <c r="N16" s="43">
        <v>0</v>
      </c>
      <c r="O16" s="44">
        <v>0</v>
      </c>
      <c r="P16" s="56">
        <f t="shared" si="0"/>
        <v>0</v>
      </c>
      <c r="Q16" s="223"/>
      <c r="R16" s="214"/>
      <c r="S16" s="257"/>
      <c r="T16" s="257"/>
      <c r="U16" s="302"/>
      <c r="V16" s="103"/>
      <c r="W16" s="298"/>
      <c r="X16" s="298"/>
    </row>
    <row r="17" spans="1:24" ht="16.5" customHeight="1">
      <c r="A17" s="201"/>
      <c r="B17" s="217" t="s">
        <v>39</v>
      </c>
      <c r="C17" s="110" t="s">
        <v>21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0">
        <v>0</v>
      </c>
      <c r="K17" s="30">
        <v>0</v>
      </c>
      <c r="L17" s="46">
        <v>0</v>
      </c>
      <c r="M17" s="47">
        <v>0</v>
      </c>
      <c r="N17" s="47">
        <v>0</v>
      </c>
      <c r="O17" s="40">
        <v>0</v>
      </c>
      <c r="P17" s="57">
        <f t="shared" si="0"/>
        <v>0</v>
      </c>
      <c r="Q17" s="213">
        <f>P17+P18+P19</f>
        <v>43</v>
      </c>
      <c r="R17" s="214"/>
      <c r="S17" s="229">
        <v>36</v>
      </c>
      <c r="T17" s="229">
        <v>1</v>
      </c>
      <c r="U17" s="300">
        <v>21</v>
      </c>
      <c r="V17" s="103"/>
      <c r="W17" s="297">
        <v>36</v>
      </c>
      <c r="X17" s="297">
        <v>19</v>
      </c>
    </row>
    <row r="18" spans="1:24" ht="16.5" customHeight="1">
      <c r="A18" s="201"/>
      <c r="B18" s="218"/>
      <c r="C18" s="108" t="s">
        <v>33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7</v>
      </c>
      <c r="J18" s="128">
        <v>7</v>
      </c>
      <c r="K18" s="30">
        <v>0</v>
      </c>
      <c r="L18" s="30">
        <v>0</v>
      </c>
      <c r="M18" s="31">
        <v>17</v>
      </c>
      <c r="N18" s="31">
        <v>12</v>
      </c>
      <c r="O18" s="32">
        <v>0</v>
      </c>
      <c r="P18" s="55">
        <f t="shared" si="0"/>
        <v>43</v>
      </c>
      <c r="Q18" s="214"/>
      <c r="R18" s="214"/>
      <c r="S18" s="230"/>
      <c r="T18" s="230"/>
      <c r="U18" s="301"/>
      <c r="V18" s="103"/>
      <c r="W18" s="295"/>
      <c r="X18" s="295"/>
    </row>
    <row r="19" spans="1:24" ht="16.5" customHeight="1">
      <c r="A19" s="201"/>
      <c r="B19" s="221"/>
      <c r="C19" s="111" t="s">
        <v>34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3">
        <v>0</v>
      </c>
      <c r="N19" s="43">
        <v>0</v>
      </c>
      <c r="O19" s="44">
        <v>0</v>
      </c>
      <c r="P19" s="58">
        <f t="shared" si="0"/>
        <v>0</v>
      </c>
      <c r="Q19" s="223"/>
      <c r="R19" s="214"/>
      <c r="S19" s="257"/>
      <c r="T19" s="257"/>
      <c r="U19" s="302"/>
      <c r="V19" s="103"/>
      <c r="W19" s="298"/>
      <c r="X19" s="298"/>
    </row>
    <row r="20" spans="1:24" ht="16.5" customHeight="1">
      <c r="A20" s="201"/>
      <c r="B20" s="217" t="s">
        <v>40</v>
      </c>
      <c r="C20" s="112" t="s">
        <v>21</v>
      </c>
      <c r="D20" s="38">
        <v>0</v>
      </c>
      <c r="E20" s="46">
        <v>0</v>
      </c>
      <c r="F20" s="46">
        <v>0</v>
      </c>
      <c r="G20" s="38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7">
        <v>0</v>
      </c>
      <c r="N20" s="47">
        <v>0</v>
      </c>
      <c r="O20" s="40">
        <v>0</v>
      </c>
      <c r="P20" s="59">
        <f t="shared" si="0"/>
        <v>0</v>
      </c>
      <c r="Q20" s="213">
        <f>P20+P21+P22</f>
        <v>0</v>
      </c>
      <c r="R20" s="214"/>
      <c r="S20" s="229">
        <v>15</v>
      </c>
      <c r="T20" s="229">
        <v>4</v>
      </c>
      <c r="U20" s="300">
        <v>0</v>
      </c>
      <c r="V20" s="103"/>
      <c r="W20" s="297">
        <v>0</v>
      </c>
      <c r="X20" s="297">
        <v>0</v>
      </c>
    </row>
    <row r="21" spans="1:24" ht="16.5" customHeight="1">
      <c r="A21" s="201"/>
      <c r="B21" s="218"/>
      <c r="C21" s="108" t="s">
        <v>33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1">
        <v>0</v>
      </c>
      <c r="N21" s="31">
        <v>0</v>
      </c>
      <c r="O21" s="32">
        <v>0</v>
      </c>
      <c r="P21" s="55">
        <f t="shared" si="0"/>
        <v>0</v>
      </c>
      <c r="Q21" s="214"/>
      <c r="R21" s="214"/>
      <c r="S21" s="230"/>
      <c r="T21" s="230"/>
      <c r="U21" s="301"/>
      <c r="V21" s="103"/>
      <c r="W21" s="295"/>
      <c r="X21" s="295"/>
    </row>
    <row r="22" spans="1:24" ht="16.5" customHeight="1" thickBot="1">
      <c r="A22" s="202"/>
      <c r="B22" s="219"/>
      <c r="C22" s="113" t="s">
        <v>34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1">
        <v>0</v>
      </c>
      <c r="N22" s="51">
        <v>0</v>
      </c>
      <c r="O22" s="52">
        <v>0</v>
      </c>
      <c r="P22" s="60">
        <f t="shared" si="0"/>
        <v>0</v>
      </c>
      <c r="Q22" s="224"/>
      <c r="R22" s="224"/>
      <c r="S22" s="231"/>
      <c r="T22" s="231"/>
      <c r="U22" s="304"/>
      <c r="V22" s="103"/>
      <c r="W22" s="296"/>
      <c r="X22" s="296"/>
    </row>
    <row r="23" spans="1:24" ht="16.5" customHeight="1">
      <c r="A23" s="206" t="s">
        <v>41</v>
      </c>
      <c r="B23" s="220" t="s">
        <v>42</v>
      </c>
      <c r="C23" s="107" t="s">
        <v>21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30">
        <v>0</v>
      </c>
      <c r="K23" s="46">
        <v>0</v>
      </c>
      <c r="L23" s="26">
        <v>0</v>
      </c>
      <c r="M23" s="27">
        <v>0</v>
      </c>
      <c r="N23" s="27">
        <v>0</v>
      </c>
      <c r="O23" s="48">
        <v>0</v>
      </c>
      <c r="P23" s="54">
        <f t="shared" si="0"/>
        <v>0</v>
      </c>
      <c r="Q23" s="222">
        <f>P23+P24+P25</f>
        <v>36</v>
      </c>
      <c r="R23" s="222">
        <f>SUM(Q23:Q40)</f>
        <v>655</v>
      </c>
      <c r="S23" s="240">
        <v>33</v>
      </c>
      <c r="T23" s="240">
        <v>55</v>
      </c>
      <c r="U23" s="303">
        <v>87</v>
      </c>
      <c r="V23" s="103"/>
      <c r="W23" s="294">
        <v>57</v>
      </c>
      <c r="X23" s="294">
        <v>46</v>
      </c>
    </row>
    <row r="24" spans="1:24" ht="16.5" customHeight="1">
      <c r="A24" s="201"/>
      <c r="B24" s="218"/>
      <c r="C24" s="108" t="s">
        <v>33</v>
      </c>
      <c r="D24" s="30">
        <v>0</v>
      </c>
      <c r="E24" s="30">
        <v>3</v>
      </c>
      <c r="F24" s="29">
        <v>13</v>
      </c>
      <c r="G24" s="30">
        <v>0</v>
      </c>
      <c r="H24" s="30">
        <f>8+2</f>
        <v>10</v>
      </c>
      <c r="I24" s="30">
        <v>2</v>
      </c>
      <c r="J24" s="30">
        <v>1</v>
      </c>
      <c r="K24" s="30">
        <v>0</v>
      </c>
      <c r="L24" s="30">
        <v>0</v>
      </c>
      <c r="M24" s="34">
        <v>5</v>
      </c>
      <c r="N24" s="31">
        <v>0</v>
      </c>
      <c r="O24" s="32">
        <v>2</v>
      </c>
      <c r="P24" s="55">
        <f t="shared" si="0"/>
        <v>36</v>
      </c>
      <c r="Q24" s="214"/>
      <c r="R24" s="214"/>
      <c r="S24" s="230"/>
      <c r="T24" s="230"/>
      <c r="U24" s="301"/>
      <c r="V24" s="103"/>
      <c r="W24" s="295"/>
      <c r="X24" s="295"/>
    </row>
    <row r="25" spans="1:24" ht="16.5" customHeight="1">
      <c r="A25" s="201"/>
      <c r="B25" s="221"/>
      <c r="C25" s="109" t="s">
        <v>34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42">
        <v>0</v>
      </c>
      <c r="M25" s="43">
        <v>0</v>
      </c>
      <c r="N25" s="43">
        <v>0</v>
      </c>
      <c r="O25" s="44">
        <v>0</v>
      </c>
      <c r="P25" s="56">
        <f t="shared" si="0"/>
        <v>0</v>
      </c>
      <c r="Q25" s="223"/>
      <c r="R25" s="214"/>
      <c r="S25" s="257"/>
      <c r="T25" s="257"/>
      <c r="U25" s="302"/>
      <c r="V25" s="103"/>
      <c r="W25" s="298"/>
      <c r="X25" s="298"/>
    </row>
    <row r="26" spans="1:24" ht="16.5" customHeight="1">
      <c r="A26" s="201"/>
      <c r="B26" s="217" t="s">
        <v>43</v>
      </c>
      <c r="C26" s="110" t="s">
        <v>21</v>
      </c>
      <c r="D26" s="38">
        <v>0</v>
      </c>
      <c r="E26" s="38">
        <v>0</v>
      </c>
      <c r="F26" s="38">
        <v>30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46">
        <v>0</v>
      </c>
      <c r="M26" s="47">
        <v>0</v>
      </c>
      <c r="N26" s="47">
        <v>0</v>
      </c>
      <c r="O26" s="40">
        <v>0</v>
      </c>
      <c r="P26" s="57">
        <f t="shared" si="0"/>
        <v>30</v>
      </c>
      <c r="Q26" s="213">
        <f>P26+P27+P28</f>
        <v>300</v>
      </c>
      <c r="R26" s="214"/>
      <c r="S26" s="229">
        <v>324</v>
      </c>
      <c r="T26" s="229">
        <v>305</v>
      </c>
      <c r="U26" s="300">
        <v>606</v>
      </c>
      <c r="V26" s="103"/>
      <c r="W26" s="297">
        <v>609</v>
      </c>
      <c r="X26" s="297">
        <v>612</v>
      </c>
    </row>
    <row r="27" spans="1:24" ht="16.5" customHeight="1">
      <c r="A27" s="201"/>
      <c r="B27" s="218"/>
      <c r="C27" s="108" t="s">
        <v>33</v>
      </c>
      <c r="D27" s="30">
        <v>0</v>
      </c>
      <c r="E27" s="30">
        <v>0</v>
      </c>
      <c r="F27" s="29">
        <v>10</v>
      </c>
      <c r="G27" s="30">
        <v>8</v>
      </c>
      <c r="H27" s="30">
        <f>62+48</f>
        <v>110</v>
      </c>
      <c r="I27" s="30">
        <v>24</v>
      </c>
      <c r="J27" s="30">
        <v>0</v>
      </c>
      <c r="K27" s="31">
        <v>40</v>
      </c>
      <c r="L27" s="30">
        <v>24</v>
      </c>
      <c r="M27" s="31">
        <v>0</v>
      </c>
      <c r="N27" s="31">
        <v>12</v>
      </c>
      <c r="O27" s="32">
        <v>42</v>
      </c>
      <c r="P27" s="55">
        <f t="shared" si="0"/>
        <v>270</v>
      </c>
      <c r="Q27" s="214"/>
      <c r="R27" s="214"/>
      <c r="S27" s="230"/>
      <c r="T27" s="230"/>
      <c r="U27" s="301"/>
      <c r="V27" s="103"/>
      <c r="W27" s="295"/>
      <c r="X27" s="295"/>
    </row>
    <row r="28" spans="1:24" ht="16.5" customHeight="1">
      <c r="A28" s="201"/>
      <c r="B28" s="221"/>
      <c r="C28" s="111" t="s">
        <v>34</v>
      </c>
      <c r="D28" s="34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3">
        <v>0</v>
      </c>
      <c r="N28" s="43">
        <v>0</v>
      </c>
      <c r="O28" s="44">
        <v>0</v>
      </c>
      <c r="P28" s="58">
        <f t="shared" si="0"/>
        <v>0</v>
      </c>
      <c r="Q28" s="223"/>
      <c r="R28" s="214"/>
      <c r="S28" s="257"/>
      <c r="T28" s="257"/>
      <c r="U28" s="302"/>
      <c r="V28" s="103"/>
      <c r="W28" s="298"/>
      <c r="X28" s="298"/>
    </row>
    <row r="29" spans="1:24" ht="16.5" customHeight="1">
      <c r="A29" s="201"/>
      <c r="B29" s="217" t="s">
        <v>85</v>
      </c>
      <c r="C29" s="110" t="s">
        <v>21</v>
      </c>
      <c r="D29" s="38">
        <v>0</v>
      </c>
      <c r="E29" s="38">
        <v>0</v>
      </c>
      <c r="F29" s="38">
        <v>6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1</v>
      </c>
      <c r="N29" s="38">
        <v>2</v>
      </c>
      <c r="O29" s="40">
        <v>0</v>
      </c>
      <c r="P29" s="57">
        <f t="shared" si="0"/>
        <v>9</v>
      </c>
      <c r="Q29" s="213">
        <f>P29+P30+P31</f>
        <v>173</v>
      </c>
      <c r="R29" s="214"/>
      <c r="S29" s="229">
        <v>95</v>
      </c>
      <c r="T29" s="229">
        <v>87</v>
      </c>
      <c r="U29" s="300">
        <v>436</v>
      </c>
      <c r="V29" s="103"/>
      <c r="W29" s="297">
        <v>203</v>
      </c>
      <c r="X29" s="297">
        <v>83</v>
      </c>
    </row>
    <row r="30" spans="1:24" ht="16.5" customHeight="1">
      <c r="A30" s="201"/>
      <c r="B30" s="218"/>
      <c r="C30" s="108" t="s">
        <v>33</v>
      </c>
      <c r="D30" s="30">
        <v>5</v>
      </c>
      <c r="E30" s="30">
        <v>2</v>
      </c>
      <c r="F30" s="29">
        <v>20</v>
      </c>
      <c r="G30" s="30">
        <v>0</v>
      </c>
      <c r="H30" s="30">
        <v>0</v>
      </c>
      <c r="I30" s="30">
        <v>15</v>
      </c>
      <c r="J30" s="30">
        <v>2</v>
      </c>
      <c r="K30" s="31">
        <v>66</v>
      </c>
      <c r="L30" s="30">
        <v>6</v>
      </c>
      <c r="M30" s="30">
        <v>17</v>
      </c>
      <c r="N30" s="30">
        <v>27</v>
      </c>
      <c r="O30" s="32">
        <v>4</v>
      </c>
      <c r="P30" s="55">
        <f t="shared" si="0"/>
        <v>164</v>
      </c>
      <c r="Q30" s="214"/>
      <c r="R30" s="214"/>
      <c r="S30" s="230"/>
      <c r="T30" s="230"/>
      <c r="U30" s="301"/>
      <c r="V30" s="103"/>
      <c r="W30" s="295"/>
      <c r="X30" s="295"/>
    </row>
    <row r="31" spans="1:24" ht="16.5" customHeight="1">
      <c r="A31" s="201"/>
      <c r="B31" s="221"/>
      <c r="C31" s="111" t="s">
        <v>34</v>
      </c>
      <c r="D31" s="34">
        <v>0</v>
      </c>
      <c r="E31" s="42">
        <v>0</v>
      </c>
      <c r="F31" s="42">
        <v>0</v>
      </c>
      <c r="G31" s="34">
        <v>0</v>
      </c>
      <c r="H31" s="42">
        <v>0</v>
      </c>
      <c r="I31" s="34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4">
        <v>0</v>
      </c>
      <c r="P31" s="58">
        <f t="shared" si="0"/>
        <v>0</v>
      </c>
      <c r="Q31" s="223"/>
      <c r="R31" s="214"/>
      <c r="S31" s="257"/>
      <c r="T31" s="257"/>
      <c r="U31" s="302"/>
      <c r="V31" s="103"/>
      <c r="W31" s="298"/>
      <c r="X31" s="298"/>
    </row>
    <row r="32" spans="1:24" ht="16.5" customHeight="1">
      <c r="A32" s="201"/>
      <c r="B32" s="217" t="s">
        <v>96</v>
      </c>
      <c r="C32" s="112" t="s">
        <v>21</v>
      </c>
      <c r="D32" s="38">
        <v>0</v>
      </c>
      <c r="E32" s="46">
        <v>0</v>
      </c>
      <c r="F32" s="46">
        <v>0</v>
      </c>
      <c r="G32" s="38">
        <v>0</v>
      </c>
      <c r="H32" s="46">
        <v>0</v>
      </c>
      <c r="I32" s="38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8">
        <v>0</v>
      </c>
      <c r="P32" s="59">
        <f t="shared" si="0"/>
        <v>0</v>
      </c>
      <c r="Q32" s="213">
        <f>P32+P33+P34</f>
        <v>132</v>
      </c>
      <c r="R32" s="214"/>
      <c r="S32" s="229">
        <v>61</v>
      </c>
      <c r="T32" s="229">
        <v>76</v>
      </c>
      <c r="U32" s="300">
        <v>113</v>
      </c>
      <c r="V32" s="99"/>
      <c r="W32" s="297">
        <v>184</v>
      </c>
      <c r="X32" s="297">
        <v>17</v>
      </c>
    </row>
    <row r="33" spans="1:24" ht="16.5" customHeight="1">
      <c r="A33" s="201"/>
      <c r="B33" s="218"/>
      <c r="C33" s="108" t="s">
        <v>33</v>
      </c>
      <c r="D33" s="30">
        <v>0</v>
      </c>
      <c r="E33" s="29">
        <v>8</v>
      </c>
      <c r="F33" s="30">
        <v>2</v>
      </c>
      <c r="G33" s="30">
        <f>4+6</f>
        <v>10</v>
      </c>
      <c r="H33" s="30">
        <v>2</v>
      </c>
      <c r="I33" s="30">
        <v>5</v>
      </c>
      <c r="J33" s="30">
        <v>1</v>
      </c>
      <c r="K33" s="30">
        <v>29</v>
      </c>
      <c r="L33" s="30">
        <v>0</v>
      </c>
      <c r="M33" s="30">
        <v>29</v>
      </c>
      <c r="N33" s="30">
        <v>40</v>
      </c>
      <c r="O33" s="32">
        <v>6</v>
      </c>
      <c r="P33" s="55">
        <f t="shared" si="0"/>
        <v>132</v>
      </c>
      <c r="Q33" s="214"/>
      <c r="R33" s="214"/>
      <c r="S33" s="230"/>
      <c r="T33" s="230"/>
      <c r="U33" s="301"/>
      <c r="V33" s="99"/>
      <c r="W33" s="295"/>
      <c r="X33" s="295"/>
    </row>
    <row r="34" spans="1:24" ht="16.5" customHeight="1">
      <c r="A34" s="201"/>
      <c r="B34" s="221"/>
      <c r="C34" s="109" t="s">
        <v>34</v>
      </c>
      <c r="D34" s="42">
        <v>0</v>
      </c>
      <c r="E34" s="34">
        <v>0</v>
      </c>
      <c r="F34" s="34">
        <v>0</v>
      </c>
      <c r="G34" s="42">
        <v>0</v>
      </c>
      <c r="H34" s="34">
        <v>0</v>
      </c>
      <c r="I34" s="42">
        <v>0</v>
      </c>
      <c r="J34" s="42">
        <v>0</v>
      </c>
      <c r="K34" s="42">
        <v>0</v>
      </c>
      <c r="L34" s="34">
        <v>0</v>
      </c>
      <c r="M34" s="34">
        <v>0</v>
      </c>
      <c r="N34" s="34">
        <v>0</v>
      </c>
      <c r="O34" s="36">
        <v>0</v>
      </c>
      <c r="P34" s="56">
        <f t="shared" si="0"/>
        <v>0</v>
      </c>
      <c r="Q34" s="223"/>
      <c r="R34" s="214"/>
      <c r="S34" s="257"/>
      <c r="T34" s="257"/>
      <c r="U34" s="302"/>
      <c r="V34" s="99"/>
      <c r="W34" s="298"/>
      <c r="X34" s="298"/>
    </row>
    <row r="35" spans="1:24" ht="16.5" customHeight="1">
      <c r="A35" s="201"/>
      <c r="B35" s="217" t="s">
        <v>97</v>
      </c>
      <c r="C35" s="110" t="s">
        <v>21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40">
        <v>0</v>
      </c>
      <c r="P35" s="57">
        <f t="shared" si="0"/>
        <v>0</v>
      </c>
      <c r="Q35" s="213">
        <f>P35+P36+P37</f>
        <v>0</v>
      </c>
      <c r="R35" s="214"/>
      <c r="S35" s="229">
        <v>0</v>
      </c>
      <c r="T35" s="229">
        <v>0</v>
      </c>
      <c r="U35" s="300">
        <v>0</v>
      </c>
      <c r="V35" s="99"/>
      <c r="W35" s="297">
        <v>0</v>
      </c>
      <c r="X35" s="297">
        <v>0</v>
      </c>
    </row>
    <row r="36" spans="1:24" ht="16.5" customHeight="1">
      <c r="A36" s="201"/>
      <c r="B36" s="218"/>
      <c r="C36" s="108" t="s">
        <v>33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2">
        <v>0</v>
      </c>
      <c r="P36" s="55">
        <f t="shared" si="0"/>
        <v>0</v>
      </c>
      <c r="Q36" s="214"/>
      <c r="R36" s="214"/>
      <c r="S36" s="230"/>
      <c r="T36" s="230"/>
      <c r="U36" s="301"/>
      <c r="V36" s="99"/>
      <c r="W36" s="295"/>
      <c r="X36" s="295"/>
    </row>
    <row r="37" spans="1:24" ht="16.5" customHeight="1">
      <c r="A37" s="201"/>
      <c r="B37" s="221"/>
      <c r="C37" s="111" t="s">
        <v>34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4">
        <v>0</v>
      </c>
      <c r="P37" s="58">
        <f aca="true" t="shared" si="1" ref="P37:P68">SUM(D37:O37)</f>
        <v>0</v>
      </c>
      <c r="Q37" s="223"/>
      <c r="R37" s="214"/>
      <c r="S37" s="257"/>
      <c r="T37" s="257"/>
      <c r="U37" s="302"/>
      <c r="V37" s="99"/>
      <c r="W37" s="298"/>
      <c r="X37" s="298"/>
    </row>
    <row r="38" spans="1:24" ht="16.5" customHeight="1">
      <c r="A38" s="201"/>
      <c r="B38" s="217" t="s">
        <v>98</v>
      </c>
      <c r="C38" s="112" t="s">
        <v>21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59">
        <f t="shared" si="1"/>
        <v>0</v>
      </c>
      <c r="Q38" s="213">
        <f>P38+P39+P40</f>
        <v>14</v>
      </c>
      <c r="R38" s="214"/>
      <c r="S38" s="229">
        <v>4</v>
      </c>
      <c r="T38" s="229">
        <v>29</v>
      </c>
      <c r="U38" s="300">
        <v>72</v>
      </c>
      <c r="V38" s="99"/>
      <c r="W38" s="297">
        <v>2</v>
      </c>
      <c r="X38" s="297">
        <v>4</v>
      </c>
    </row>
    <row r="39" spans="1:24" ht="16.5" customHeight="1">
      <c r="A39" s="201"/>
      <c r="B39" s="218"/>
      <c r="C39" s="108" t="s">
        <v>33</v>
      </c>
      <c r="D39" s="30">
        <v>0</v>
      </c>
      <c r="E39" s="30">
        <v>0</v>
      </c>
      <c r="F39" s="30">
        <v>2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12</v>
      </c>
      <c r="N39" s="30">
        <v>0</v>
      </c>
      <c r="O39" s="30">
        <v>0</v>
      </c>
      <c r="P39" s="55">
        <f t="shared" si="1"/>
        <v>14</v>
      </c>
      <c r="Q39" s="214"/>
      <c r="R39" s="214"/>
      <c r="S39" s="230"/>
      <c r="T39" s="230"/>
      <c r="U39" s="301"/>
      <c r="V39" s="99"/>
      <c r="W39" s="295"/>
      <c r="X39" s="295"/>
    </row>
    <row r="40" spans="1:24" ht="16.5" customHeight="1" thickBot="1">
      <c r="A40" s="202"/>
      <c r="B40" s="219"/>
      <c r="C40" s="113" t="s">
        <v>34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61">
        <f t="shared" si="1"/>
        <v>0</v>
      </c>
      <c r="Q40" s="224"/>
      <c r="R40" s="224"/>
      <c r="S40" s="231"/>
      <c r="T40" s="231"/>
      <c r="U40" s="304"/>
      <c r="V40" s="99"/>
      <c r="W40" s="296"/>
      <c r="X40" s="296"/>
    </row>
    <row r="41" spans="1:24" ht="16.5" customHeight="1">
      <c r="A41" s="206" t="s">
        <v>99</v>
      </c>
      <c r="B41" s="220" t="s">
        <v>44</v>
      </c>
      <c r="C41" s="107" t="s">
        <v>21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46">
        <v>0</v>
      </c>
      <c r="K41" s="46">
        <v>0</v>
      </c>
      <c r="L41" s="26">
        <v>0</v>
      </c>
      <c r="M41" s="27">
        <v>0</v>
      </c>
      <c r="N41" s="27">
        <v>0</v>
      </c>
      <c r="O41" s="27">
        <v>0</v>
      </c>
      <c r="P41" s="54">
        <f t="shared" si="1"/>
        <v>0</v>
      </c>
      <c r="Q41" s="222">
        <f>P41+P42+P43</f>
        <v>12</v>
      </c>
      <c r="R41" s="222">
        <f>SUM(Q41+Q44+Q47)</f>
        <v>26</v>
      </c>
      <c r="S41" s="240">
        <v>11</v>
      </c>
      <c r="T41" s="240">
        <v>62</v>
      </c>
      <c r="U41" s="303">
        <v>44</v>
      </c>
      <c r="V41" s="99"/>
      <c r="W41" s="294">
        <v>0</v>
      </c>
      <c r="X41" s="294">
        <v>0</v>
      </c>
    </row>
    <row r="42" spans="1:24" ht="16.5" customHeight="1">
      <c r="A42" s="201"/>
      <c r="B42" s="218"/>
      <c r="C42" s="108" t="s">
        <v>33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1">
        <v>12</v>
      </c>
      <c r="N42" s="31">
        <v>0</v>
      </c>
      <c r="O42" s="31">
        <v>0</v>
      </c>
      <c r="P42" s="55">
        <f t="shared" si="1"/>
        <v>12</v>
      </c>
      <c r="Q42" s="214"/>
      <c r="R42" s="214"/>
      <c r="S42" s="230"/>
      <c r="T42" s="230"/>
      <c r="U42" s="301"/>
      <c r="V42" s="99"/>
      <c r="W42" s="295"/>
      <c r="X42" s="295"/>
    </row>
    <row r="43" spans="1:24" ht="16.5" customHeight="1">
      <c r="A43" s="201"/>
      <c r="B43" s="221"/>
      <c r="C43" s="109" t="s">
        <v>34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42">
        <v>0</v>
      </c>
      <c r="M43" s="43">
        <v>0</v>
      </c>
      <c r="N43" s="43">
        <v>0</v>
      </c>
      <c r="O43" s="43">
        <v>0</v>
      </c>
      <c r="P43" s="56">
        <f t="shared" si="1"/>
        <v>0</v>
      </c>
      <c r="Q43" s="223"/>
      <c r="R43" s="214"/>
      <c r="S43" s="257"/>
      <c r="T43" s="257"/>
      <c r="U43" s="302"/>
      <c r="V43" s="99"/>
      <c r="W43" s="298"/>
      <c r="X43" s="298"/>
    </row>
    <row r="44" spans="1:24" ht="16.5" customHeight="1">
      <c r="A44" s="201"/>
      <c r="B44" s="217" t="s">
        <v>45</v>
      </c>
      <c r="C44" s="110" t="s">
        <v>21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46">
        <v>0</v>
      </c>
      <c r="M44" s="47">
        <v>0</v>
      </c>
      <c r="N44" s="47">
        <v>0</v>
      </c>
      <c r="O44" s="47">
        <v>0</v>
      </c>
      <c r="P44" s="57">
        <f t="shared" si="1"/>
        <v>0</v>
      </c>
      <c r="Q44" s="213">
        <f>P44+P45+P46</f>
        <v>14</v>
      </c>
      <c r="R44" s="214"/>
      <c r="S44" s="229">
        <v>0</v>
      </c>
      <c r="T44" s="229">
        <v>12</v>
      </c>
      <c r="U44" s="300">
        <v>0</v>
      </c>
      <c r="V44" s="99"/>
      <c r="W44" s="297">
        <v>0</v>
      </c>
      <c r="X44" s="297">
        <v>0</v>
      </c>
    </row>
    <row r="45" spans="1:24" ht="16.5" customHeight="1">
      <c r="A45" s="201"/>
      <c r="B45" s="218"/>
      <c r="C45" s="108" t="s">
        <v>33</v>
      </c>
      <c r="D45" s="30">
        <v>0</v>
      </c>
      <c r="E45" s="30">
        <v>0</v>
      </c>
      <c r="F45" s="30">
        <v>0</v>
      </c>
      <c r="G45" s="30">
        <v>0</v>
      </c>
      <c r="H45" s="30">
        <v>14</v>
      </c>
      <c r="I45" s="30">
        <v>0</v>
      </c>
      <c r="J45" s="30">
        <v>0</v>
      </c>
      <c r="K45" s="30">
        <v>0</v>
      </c>
      <c r="L45" s="30">
        <v>0</v>
      </c>
      <c r="M45" s="31">
        <v>0</v>
      </c>
      <c r="N45" s="31">
        <v>0</v>
      </c>
      <c r="O45" s="31">
        <v>0</v>
      </c>
      <c r="P45" s="55">
        <f t="shared" si="1"/>
        <v>14</v>
      </c>
      <c r="Q45" s="214"/>
      <c r="R45" s="214"/>
      <c r="S45" s="230"/>
      <c r="T45" s="230"/>
      <c r="U45" s="301"/>
      <c r="V45" s="99"/>
      <c r="W45" s="295"/>
      <c r="X45" s="295"/>
    </row>
    <row r="46" spans="1:24" ht="16.5" customHeight="1">
      <c r="A46" s="201"/>
      <c r="B46" s="221"/>
      <c r="C46" s="111" t="s">
        <v>34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3">
        <v>0</v>
      </c>
      <c r="N46" s="43">
        <v>0</v>
      </c>
      <c r="O46" s="43">
        <v>0</v>
      </c>
      <c r="P46" s="58">
        <f t="shared" si="1"/>
        <v>0</v>
      </c>
      <c r="Q46" s="223"/>
      <c r="R46" s="214"/>
      <c r="S46" s="257"/>
      <c r="T46" s="257"/>
      <c r="U46" s="302"/>
      <c r="V46" s="99"/>
      <c r="W46" s="298"/>
      <c r="X46" s="298"/>
    </row>
    <row r="47" spans="1:24" ht="16.5" customHeight="1">
      <c r="A47" s="201"/>
      <c r="B47" s="217" t="s">
        <v>46</v>
      </c>
      <c r="C47" s="112" t="s">
        <v>21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7">
        <v>0</v>
      </c>
      <c r="N47" s="47">
        <v>0</v>
      </c>
      <c r="O47" s="47">
        <v>0</v>
      </c>
      <c r="P47" s="59">
        <f t="shared" si="1"/>
        <v>0</v>
      </c>
      <c r="Q47" s="213">
        <f>P47+P48+P49</f>
        <v>0</v>
      </c>
      <c r="R47" s="214"/>
      <c r="S47" s="229">
        <v>0</v>
      </c>
      <c r="T47" s="229">
        <v>0</v>
      </c>
      <c r="U47" s="300">
        <v>0</v>
      </c>
      <c r="V47" s="99"/>
      <c r="W47" s="297">
        <v>0</v>
      </c>
      <c r="X47" s="297">
        <v>0</v>
      </c>
    </row>
    <row r="48" spans="1:24" ht="16.5" customHeight="1">
      <c r="A48" s="201"/>
      <c r="B48" s="218"/>
      <c r="C48" s="108" t="s">
        <v>33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1">
        <v>0</v>
      </c>
      <c r="N48" s="31">
        <v>0</v>
      </c>
      <c r="O48" s="31">
        <v>0</v>
      </c>
      <c r="P48" s="55">
        <f t="shared" si="1"/>
        <v>0</v>
      </c>
      <c r="Q48" s="214"/>
      <c r="R48" s="214"/>
      <c r="S48" s="230"/>
      <c r="T48" s="230"/>
      <c r="U48" s="301"/>
      <c r="V48" s="99"/>
      <c r="W48" s="295"/>
      <c r="X48" s="295"/>
    </row>
    <row r="49" spans="1:24" ht="16.5" customHeight="1" thickBot="1">
      <c r="A49" s="202"/>
      <c r="B49" s="219"/>
      <c r="C49" s="113" t="s">
        <v>34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1">
        <v>0</v>
      </c>
      <c r="N49" s="51">
        <v>0</v>
      </c>
      <c r="O49" s="51">
        <v>0</v>
      </c>
      <c r="P49" s="61">
        <f t="shared" si="1"/>
        <v>0</v>
      </c>
      <c r="Q49" s="224"/>
      <c r="R49" s="224"/>
      <c r="S49" s="231"/>
      <c r="T49" s="231"/>
      <c r="U49" s="304"/>
      <c r="V49" s="99"/>
      <c r="W49" s="296"/>
      <c r="X49" s="296"/>
    </row>
    <row r="50" spans="1:24" ht="16.5" customHeight="1">
      <c r="A50" s="206" t="s">
        <v>47</v>
      </c>
      <c r="B50" s="220" t="s">
        <v>48</v>
      </c>
      <c r="C50" s="107" t="s">
        <v>21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7">
        <v>4</v>
      </c>
      <c r="N50" s="27">
        <v>19</v>
      </c>
      <c r="O50" s="62">
        <v>0</v>
      </c>
      <c r="P50" s="54">
        <f t="shared" si="1"/>
        <v>23</v>
      </c>
      <c r="Q50" s="222">
        <f>P50+P51+P52</f>
        <v>120</v>
      </c>
      <c r="R50" s="222">
        <f>SUM(Q50:Q64)</f>
        <v>218</v>
      </c>
      <c r="S50" s="240">
        <v>138</v>
      </c>
      <c r="T50" s="240">
        <v>40</v>
      </c>
      <c r="U50" s="303">
        <v>181</v>
      </c>
      <c r="V50" s="99"/>
      <c r="W50" s="294">
        <v>118</v>
      </c>
      <c r="X50" s="294">
        <v>99</v>
      </c>
    </row>
    <row r="51" spans="1:24" ht="16.5" customHeight="1">
      <c r="A51" s="201"/>
      <c r="B51" s="218"/>
      <c r="C51" s="108" t="s">
        <v>33</v>
      </c>
      <c r="D51" s="30">
        <v>0</v>
      </c>
      <c r="E51" s="30">
        <v>0</v>
      </c>
      <c r="F51" s="30">
        <v>0</v>
      </c>
      <c r="G51" s="30">
        <v>0</v>
      </c>
      <c r="H51" s="30">
        <v>20</v>
      </c>
      <c r="I51" s="30">
        <v>0</v>
      </c>
      <c r="J51" s="30">
        <v>12</v>
      </c>
      <c r="K51" s="30">
        <v>12</v>
      </c>
      <c r="L51" s="30">
        <v>22</v>
      </c>
      <c r="M51" s="31">
        <v>0</v>
      </c>
      <c r="N51" s="31">
        <v>14</v>
      </c>
      <c r="O51" s="32">
        <v>3</v>
      </c>
      <c r="P51" s="55">
        <f t="shared" si="1"/>
        <v>83</v>
      </c>
      <c r="Q51" s="214"/>
      <c r="R51" s="214"/>
      <c r="S51" s="230"/>
      <c r="T51" s="230"/>
      <c r="U51" s="301"/>
      <c r="V51" s="99"/>
      <c r="W51" s="295"/>
      <c r="X51" s="295"/>
    </row>
    <row r="52" spans="1:24" ht="16.5" customHeight="1">
      <c r="A52" s="201"/>
      <c r="B52" s="221"/>
      <c r="C52" s="109" t="s">
        <v>34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42">
        <v>14</v>
      </c>
      <c r="M52" s="43">
        <v>0</v>
      </c>
      <c r="N52" s="43">
        <v>0</v>
      </c>
      <c r="O52" s="36">
        <v>0</v>
      </c>
      <c r="P52" s="56">
        <f t="shared" si="1"/>
        <v>14</v>
      </c>
      <c r="Q52" s="223"/>
      <c r="R52" s="214"/>
      <c r="S52" s="257"/>
      <c r="T52" s="257"/>
      <c r="U52" s="302"/>
      <c r="V52" s="99"/>
      <c r="W52" s="298"/>
      <c r="X52" s="298"/>
    </row>
    <row r="53" spans="1:24" ht="16.5" customHeight="1">
      <c r="A53" s="201"/>
      <c r="B53" s="217" t="s">
        <v>49</v>
      </c>
      <c r="C53" s="110" t="s">
        <v>21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46">
        <v>0</v>
      </c>
      <c r="M53" s="47">
        <v>6</v>
      </c>
      <c r="N53" s="47">
        <v>0</v>
      </c>
      <c r="O53" s="40">
        <v>0</v>
      </c>
      <c r="P53" s="57">
        <f t="shared" si="1"/>
        <v>6</v>
      </c>
      <c r="Q53" s="213">
        <f>P53+P54+P55</f>
        <v>30</v>
      </c>
      <c r="R53" s="214"/>
      <c r="S53" s="229">
        <v>79</v>
      </c>
      <c r="T53" s="229">
        <v>138</v>
      </c>
      <c r="U53" s="300">
        <v>144</v>
      </c>
      <c r="V53" s="99"/>
      <c r="W53" s="297">
        <v>31</v>
      </c>
      <c r="X53" s="297">
        <v>35</v>
      </c>
    </row>
    <row r="54" spans="1:24" ht="16.5" customHeight="1">
      <c r="A54" s="201"/>
      <c r="B54" s="218"/>
      <c r="C54" s="108" t="s">
        <v>33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2</v>
      </c>
      <c r="M54" s="31">
        <v>22</v>
      </c>
      <c r="N54" s="31">
        <v>0</v>
      </c>
      <c r="O54" s="32">
        <v>0</v>
      </c>
      <c r="P54" s="55">
        <f t="shared" si="1"/>
        <v>24</v>
      </c>
      <c r="Q54" s="214"/>
      <c r="R54" s="214"/>
      <c r="S54" s="230"/>
      <c r="T54" s="230"/>
      <c r="U54" s="301"/>
      <c r="V54" s="99"/>
      <c r="W54" s="295"/>
      <c r="X54" s="295"/>
    </row>
    <row r="55" spans="1:24" ht="16.5" customHeight="1">
      <c r="A55" s="201"/>
      <c r="B55" s="221"/>
      <c r="C55" s="111" t="s">
        <v>34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3">
        <v>0</v>
      </c>
      <c r="N55" s="43">
        <v>0</v>
      </c>
      <c r="O55" s="43">
        <v>0</v>
      </c>
      <c r="P55" s="58">
        <f t="shared" si="1"/>
        <v>0</v>
      </c>
      <c r="Q55" s="223"/>
      <c r="R55" s="214"/>
      <c r="S55" s="257"/>
      <c r="T55" s="257"/>
      <c r="U55" s="302"/>
      <c r="V55" s="99"/>
      <c r="W55" s="298"/>
      <c r="X55" s="298"/>
    </row>
    <row r="56" spans="1:24" ht="16.5" customHeight="1">
      <c r="A56" s="201"/>
      <c r="B56" s="217" t="s">
        <v>50</v>
      </c>
      <c r="C56" s="112" t="s">
        <v>21</v>
      </c>
      <c r="D56" s="46">
        <v>0</v>
      </c>
      <c r="E56" s="46">
        <v>0</v>
      </c>
      <c r="F56" s="46">
        <v>6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7">
        <v>0</v>
      </c>
      <c r="N56" s="47">
        <v>0</v>
      </c>
      <c r="O56" s="47">
        <v>0</v>
      </c>
      <c r="P56" s="59">
        <f t="shared" si="1"/>
        <v>6</v>
      </c>
      <c r="Q56" s="213">
        <f>P56+P57+P58</f>
        <v>22</v>
      </c>
      <c r="R56" s="214"/>
      <c r="S56" s="229">
        <v>14</v>
      </c>
      <c r="T56" s="229">
        <v>32</v>
      </c>
      <c r="U56" s="300">
        <v>20</v>
      </c>
      <c r="V56" s="99"/>
      <c r="W56" s="297">
        <v>49</v>
      </c>
      <c r="X56" s="297">
        <v>15</v>
      </c>
    </row>
    <row r="57" spans="1:24" ht="16.5" customHeight="1">
      <c r="A57" s="201"/>
      <c r="B57" s="218"/>
      <c r="C57" s="108" t="s">
        <v>33</v>
      </c>
      <c r="D57" s="30">
        <v>0</v>
      </c>
      <c r="E57" s="30">
        <v>0</v>
      </c>
      <c r="F57" s="30">
        <v>1</v>
      </c>
      <c r="G57" s="30">
        <v>0</v>
      </c>
      <c r="H57" s="30">
        <v>0</v>
      </c>
      <c r="I57" s="30">
        <v>0</v>
      </c>
      <c r="J57" s="30">
        <v>4</v>
      </c>
      <c r="K57" s="30">
        <v>1</v>
      </c>
      <c r="L57" s="30">
        <v>0</v>
      </c>
      <c r="M57" s="31">
        <v>10</v>
      </c>
      <c r="N57" s="31">
        <v>0</v>
      </c>
      <c r="O57" s="31">
        <v>0</v>
      </c>
      <c r="P57" s="55">
        <f t="shared" si="1"/>
        <v>16</v>
      </c>
      <c r="Q57" s="214"/>
      <c r="R57" s="214"/>
      <c r="S57" s="230"/>
      <c r="T57" s="230"/>
      <c r="U57" s="301"/>
      <c r="V57" s="99"/>
      <c r="W57" s="295"/>
      <c r="X57" s="295"/>
    </row>
    <row r="58" spans="1:24" ht="16.5" customHeight="1">
      <c r="A58" s="201"/>
      <c r="B58" s="221"/>
      <c r="C58" s="109" t="s">
        <v>34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42">
        <v>0</v>
      </c>
      <c r="M58" s="43">
        <v>0</v>
      </c>
      <c r="N58" s="43">
        <v>0</v>
      </c>
      <c r="O58" s="43">
        <v>0</v>
      </c>
      <c r="P58" s="56">
        <f t="shared" si="1"/>
        <v>0</v>
      </c>
      <c r="Q58" s="223"/>
      <c r="R58" s="214"/>
      <c r="S58" s="257"/>
      <c r="T58" s="257"/>
      <c r="U58" s="302"/>
      <c r="V58" s="99"/>
      <c r="W58" s="298"/>
      <c r="X58" s="298"/>
    </row>
    <row r="59" spans="1:24" ht="16.5" customHeight="1">
      <c r="A59" s="201"/>
      <c r="B59" s="217" t="s">
        <v>51</v>
      </c>
      <c r="C59" s="110" t="s">
        <v>21</v>
      </c>
      <c r="D59" s="38">
        <v>0</v>
      </c>
      <c r="E59" s="38">
        <v>0</v>
      </c>
      <c r="F59" s="38">
        <v>0</v>
      </c>
      <c r="G59" s="85">
        <v>0</v>
      </c>
      <c r="H59" s="38">
        <v>0</v>
      </c>
      <c r="I59" s="38">
        <v>0</v>
      </c>
      <c r="J59" s="38">
        <v>0</v>
      </c>
      <c r="K59" s="38">
        <v>0</v>
      </c>
      <c r="L59" s="46">
        <v>0</v>
      </c>
      <c r="M59" s="47">
        <v>0</v>
      </c>
      <c r="N59" s="47">
        <v>0</v>
      </c>
      <c r="O59" s="47">
        <v>0</v>
      </c>
      <c r="P59" s="57">
        <f t="shared" si="1"/>
        <v>0</v>
      </c>
      <c r="Q59" s="213">
        <f>P59+P60+P61</f>
        <v>46</v>
      </c>
      <c r="R59" s="214"/>
      <c r="S59" s="229">
        <v>4</v>
      </c>
      <c r="T59" s="229">
        <v>20</v>
      </c>
      <c r="U59" s="300">
        <v>89</v>
      </c>
      <c r="V59" s="99"/>
      <c r="W59" s="297">
        <v>6</v>
      </c>
      <c r="X59" s="297">
        <v>0</v>
      </c>
    </row>
    <row r="60" spans="1:24" ht="16.5" customHeight="1">
      <c r="A60" s="201"/>
      <c r="B60" s="218"/>
      <c r="C60" s="108" t="s">
        <v>33</v>
      </c>
      <c r="D60" s="30">
        <v>0</v>
      </c>
      <c r="E60" s="30">
        <v>23</v>
      </c>
      <c r="F60" s="30">
        <v>0</v>
      </c>
      <c r="G60" s="29">
        <v>0</v>
      </c>
      <c r="H60" s="30">
        <v>0</v>
      </c>
      <c r="I60" s="30">
        <v>0</v>
      </c>
      <c r="J60" s="30">
        <v>2</v>
      </c>
      <c r="K60" s="30">
        <v>0</v>
      </c>
      <c r="L60" s="30">
        <v>0</v>
      </c>
      <c r="M60" s="31">
        <v>5</v>
      </c>
      <c r="N60" s="31">
        <v>16</v>
      </c>
      <c r="O60" s="31">
        <v>0</v>
      </c>
      <c r="P60" s="55">
        <f t="shared" si="1"/>
        <v>46</v>
      </c>
      <c r="Q60" s="214"/>
      <c r="R60" s="214"/>
      <c r="S60" s="230"/>
      <c r="T60" s="230"/>
      <c r="U60" s="301"/>
      <c r="V60" s="99"/>
      <c r="W60" s="295"/>
      <c r="X60" s="295"/>
    </row>
    <row r="61" spans="1:24" ht="16.5" customHeight="1">
      <c r="A61" s="201"/>
      <c r="B61" s="221"/>
      <c r="C61" s="111" t="s">
        <v>34</v>
      </c>
      <c r="D61" s="42">
        <v>0</v>
      </c>
      <c r="E61" s="42">
        <v>0</v>
      </c>
      <c r="F61" s="42">
        <v>0</v>
      </c>
      <c r="G61" s="86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3">
        <v>0</v>
      </c>
      <c r="N61" s="43">
        <v>0</v>
      </c>
      <c r="O61" s="43">
        <v>0</v>
      </c>
      <c r="P61" s="58">
        <f t="shared" si="1"/>
        <v>0</v>
      </c>
      <c r="Q61" s="223"/>
      <c r="R61" s="214"/>
      <c r="S61" s="257"/>
      <c r="T61" s="257"/>
      <c r="U61" s="302"/>
      <c r="V61" s="99"/>
      <c r="W61" s="298"/>
      <c r="X61" s="298"/>
    </row>
    <row r="62" spans="1:24" ht="16.5" customHeight="1">
      <c r="A62" s="201"/>
      <c r="B62" s="217" t="s">
        <v>52</v>
      </c>
      <c r="C62" s="112" t="s">
        <v>21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7">
        <v>0</v>
      </c>
      <c r="N62" s="47">
        <v>0</v>
      </c>
      <c r="O62" s="47">
        <v>0</v>
      </c>
      <c r="P62" s="59">
        <f t="shared" si="1"/>
        <v>0</v>
      </c>
      <c r="Q62" s="213">
        <f>P62+P63+P64</f>
        <v>0</v>
      </c>
      <c r="R62" s="214"/>
      <c r="S62" s="229">
        <v>12</v>
      </c>
      <c r="T62" s="229">
        <v>0</v>
      </c>
      <c r="U62" s="300">
        <v>0</v>
      </c>
      <c r="V62" s="99"/>
      <c r="W62" s="297">
        <v>0</v>
      </c>
      <c r="X62" s="297">
        <v>0</v>
      </c>
    </row>
    <row r="63" spans="1:24" ht="16.5" customHeight="1">
      <c r="A63" s="201"/>
      <c r="B63" s="218"/>
      <c r="C63" s="108" t="s">
        <v>33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1">
        <v>0</v>
      </c>
      <c r="N63" s="31">
        <v>0</v>
      </c>
      <c r="O63" s="31">
        <v>0</v>
      </c>
      <c r="P63" s="55">
        <f t="shared" si="1"/>
        <v>0</v>
      </c>
      <c r="Q63" s="214"/>
      <c r="R63" s="214"/>
      <c r="S63" s="230"/>
      <c r="T63" s="230"/>
      <c r="U63" s="301"/>
      <c r="V63" s="99"/>
      <c r="W63" s="295"/>
      <c r="X63" s="295"/>
    </row>
    <row r="64" spans="1:24" ht="16.5" customHeight="1" thickBot="1">
      <c r="A64" s="202"/>
      <c r="B64" s="219"/>
      <c r="C64" s="113" t="s">
        <v>34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1">
        <v>0</v>
      </c>
      <c r="N64" s="51">
        <v>0</v>
      </c>
      <c r="O64" s="51">
        <v>0</v>
      </c>
      <c r="P64" s="61">
        <f t="shared" si="1"/>
        <v>0</v>
      </c>
      <c r="Q64" s="224"/>
      <c r="R64" s="224"/>
      <c r="S64" s="231"/>
      <c r="T64" s="231"/>
      <c r="U64" s="304"/>
      <c r="V64" s="99"/>
      <c r="W64" s="296"/>
      <c r="X64" s="296"/>
    </row>
    <row r="65" spans="1:24" ht="16.5" customHeight="1">
      <c r="A65" s="206" t="s">
        <v>53</v>
      </c>
      <c r="B65" s="220" t="s">
        <v>54</v>
      </c>
      <c r="C65" s="107" t="s">
        <v>21</v>
      </c>
      <c r="D65" s="30">
        <v>0</v>
      </c>
      <c r="E65" s="30">
        <v>0</v>
      </c>
      <c r="F65" s="30">
        <v>0</v>
      </c>
      <c r="G65" s="30">
        <v>0</v>
      </c>
      <c r="H65" s="26">
        <v>0</v>
      </c>
      <c r="I65" s="30">
        <v>0</v>
      </c>
      <c r="J65" s="30">
        <v>0</v>
      </c>
      <c r="K65" s="30">
        <v>0</v>
      </c>
      <c r="L65" s="26">
        <v>0</v>
      </c>
      <c r="M65" s="27">
        <v>0</v>
      </c>
      <c r="N65" s="27">
        <v>0</v>
      </c>
      <c r="O65" s="62">
        <v>0</v>
      </c>
      <c r="P65" s="54">
        <f t="shared" si="1"/>
        <v>0</v>
      </c>
      <c r="Q65" s="222">
        <f>P65+P66+P67</f>
        <v>250</v>
      </c>
      <c r="R65" s="222">
        <f>SUM(Q65:Q76)</f>
        <v>532</v>
      </c>
      <c r="S65" s="240">
        <v>196</v>
      </c>
      <c r="T65" s="240">
        <v>173</v>
      </c>
      <c r="U65" s="303">
        <v>277</v>
      </c>
      <c r="V65" s="99"/>
      <c r="W65" s="294">
        <v>396</v>
      </c>
      <c r="X65" s="294">
        <v>435</v>
      </c>
    </row>
    <row r="66" spans="1:24" ht="16.5" customHeight="1">
      <c r="A66" s="201"/>
      <c r="B66" s="218"/>
      <c r="C66" s="108" t="s">
        <v>33</v>
      </c>
      <c r="D66" s="30">
        <v>4</v>
      </c>
      <c r="E66" s="29">
        <f>48+6</f>
        <v>54</v>
      </c>
      <c r="F66" s="30">
        <v>52</v>
      </c>
      <c r="G66" s="30">
        <v>19</v>
      </c>
      <c r="H66" s="30">
        <v>15</v>
      </c>
      <c r="I66" s="30">
        <v>0</v>
      </c>
      <c r="J66" s="128">
        <v>32</v>
      </c>
      <c r="K66" s="31">
        <v>8</v>
      </c>
      <c r="L66" s="30">
        <v>0</v>
      </c>
      <c r="M66" s="31">
        <v>24</v>
      </c>
      <c r="N66" s="31">
        <v>1</v>
      </c>
      <c r="O66" s="32">
        <v>41</v>
      </c>
      <c r="P66" s="55">
        <f t="shared" si="1"/>
        <v>250</v>
      </c>
      <c r="Q66" s="214"/>
      <c r="R66" s="214"/>
      <c r="S66" s="230"/>
      <c r="T66" s="230"/>
      <c r="U66" s="301"/>
      <c r="V66" s="99"/>
      <c r="W66" s="295"/>
      <c r="X66" s="295"/>
    </row>
    <row r="67" spans="1:24" ht="16.5" customHeight="1">
      <c r="A67" s="201"/>
      <c r="B67" s="221"/>
      <c r="C67" s="109" t="s">
        <v>34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42">
        <v>0</v>
      </c>
      <c r="M67" s="43">
        <v>0</v>
      </c>
      <c r="N67" s="43">
        <v>0</v>
      </c>
      <c r="O67" s="36">
        <v>0</v>
      </c>
      <c r="P67" s="56">
        <f t="shared" si="1"/>
        <v>0</v>
      </c>
      <c r="Q67" s="223"/>
      <c r="R67" s="214"/>
      <c r="S67" s="257"/>
      <c r="T67" s="257"/>
      <c r="U67" s="302"/>
      <c r="V67" s="99"/>
      <c r="W67" s="298"/>
      <c r="X67" s="298"/>
    </row>
    <row r="68" spans="1:24" ht="16.5" customHeight="1">
      <c r="A68" s="201"/>
      <c r="B68" s="217" t="s">
        <v>55</v>
      </c>
      <c r="C68" s="110" t="s">
        <v>21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46">
        <v>2</v>
      </c>
      <c r="M68" s="47">
        <v>0</v>
      </c>
      <c r="N68" s="47">
        <v>0</v>
      </c>
      <c r="O68" s="40">
        <v>0</v>
      </c>
      <c r="P68" s="57">
        <f t="shared" si="1"/>
        <v>2</v>
      </c>
      <c r="Q68" s="213">
        <f>P68+P69+P70</f>
        <v>159</v>
      </c>
      <c r="R68" s="214"/>
      <c r="S68" s="229">
        <v>154</v>
      </c>
      <c r="T68" s="229">
        <v>95</v>
      </c>
      <c r="U68" s="300">
        <v>149</v>
      </c>
      <c r="V68" s="99"/>
      <c r="W68" s="297">
        <v>210</v>
      </c>
      <c r="X68" s="297">
        <v>212</v>
      </c>
    </row>
    <row r="69" spans="1:24" ht="16.5" customHeight="1">
      <c r="A69" s="201"/>
      <c r="B69" s="218"/>
      <c r="C69" s="108" t="s">
        <v>33</v>
      </c>
      <c r="D69" s="30">
        <v>0</v>
      </c>
      <c r="E69" s="30">
        <f>10+1</f>
        <v>11</v>
      </c>
      <c r="F69" s="30">
        <v>0</v>
      </c>
      <c r="G69" s="29">
        <v>30</v>
      </c>
      <c r="H69" s="30">
        <v>0</v>
      </c>
      <c r="I69" s="95">
        <v>0</v>
      </c>
      <c r="J69" s="30">
        <v>0</v>
      </c>
      <c r="K69" s="30">
        <v>0</v>
      </c>
      <c r="L69" s="30">
        <v>0</v>
      </c>
      <c r="M69" s="31">
        <v>39</v>
      </c>
      <c r="N69" s="31">
        <v>32</v>
      </c>
      <c r="O69" s="32">
        <v>45</v>
      </c>
      <c r="P69" s="55">
        <f aca="true" t="shared" si="2" ref="P69:P100">SUM(D69:O69)</f>
        <v>157</v>
      </c>
      <c r="Q69" s="214"/>
      <c r="R69" s="214"/>
      <c r="S69" s="230"/>
      <c r="T69" s="230"/>
      <c r="U69" s="301"/>
      <c r="V69" s="99"/>
      <c r="W69" s="295"/>
      <c r="X69" s="295"/>
    </row>
    <row r="70" spans="1:24" ht="16.5" customHeight="1">
      <c r="A70" s="201"/>
      <c r="B70" s="221"/>
      <c r="C70" s="111" t="s">
        <v>34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3">
        <v>0</v>
      </c>
      <c r="N70" s="43">
        <v>0</v>
      </c>
      <c r="O70" s="44">
        <v>0</v>
      </c>
      <c r="P70" s="58">
        <f t="shared" si="2"/>
        <v>0</v>
      </c>
      <c r="Q70" s="223"/>
      <c r="R70" s="214"/>
      <c r="S70" s="257"/>
      <c r="T70" s="257"/>
      <c r="U70" s="302"/>
      <c r="V70" s="99"/>
      <c r="W70" s="298"/>
      <c r="X70" s="298"/>
    </row>
    <row r="71" spans="1:24" ht="16.5" customHeight="1">
      <c r="A71" s="201"/>
      <c r="B71" s="217" t="s">
        <v>56</v>
      </c>
      <c r="C71" s="110" t="s">
        <v>21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46">
        <v>0</v>
      </c>
      <c r="M71" s="47">
        <v>0</v>
      </c>
      <c r="N71" s="47">
        <v>0</v>
      </c>
      <c r="O71" s="40">
        <v>0</v>
      </c>
      <c r="P71" s="57">
        <f t="shared" si="2"/>
        <v>0</v>
      </c>
      <c r="Q71" s="213">
        <f>P71+P72+P73</f>
        <v>123</v>
      </c>
      <c r="R71" s="214"/>
      <c r="S71" s="229">
        <v>121</v>
      </c>
      <c r="T71" s="229">
        <v>28</v>
      </c>
      <c r="U71" s="300">
        <v>207</v>
      </c>
      <c r="V71" s="99"/>
      <c r="W71" s="297">
        <v>46</v>
      </c>
      <c r="X71" s="297">
        <v>1</v>
      </c>
    </row>
    <row r="72" spans="1:24" ht="16.5" customHeight="1">
      <c r="A72" s="201"/>
      <c r="B72" s="218"/>
      <c r="C72" s="108" t="s">
        <v>33</v>
      </c>
      <c r="D72" s="30">
        <v>0</v>
      </c>
      <c r="E72" s="30">
        <v>30</v>
      </c>
      <c r="F72" s="30">
        <v>20</v>
      </c>
      <c r="G72" s="30">
        <v>6</v>
      </c>
      <c r="H72" s="30">
        <v>2</v>
      </c>
      <c r="I72" s="30">
        <v>0</v>
      </c>
      <c r="J72" s="128">
        <v>10</v>
      </c>
      <c r="K72" s="30">
        <v>0</v>
      </c>
      <c r="L72" s="30">
        <v>0</v>
      </c>
      <c r="M72" s="31">
        <v>17</v>
      </c>
      <c r="N72" s="31">
        <v>0</v>
      </c>
      <c r="O72" s="32">
        <v>38</v>
      </c>
      <c r="P72" s="55">
        <f t="shared" si="2"/>
        <v>123</v>
      </c>
      <c r="Q72" s="214"/>
      <c r="R72" s="214"/>
      <c r="S72" s="230"/>
      <c r="T72" s="230"/>
      <c r="U72" s="301"/>
      <c r="V72" s="99"/>
      <c r="W72" s="295"/>
      <c r="X72" s="295"/>
    </row>
    <row r="73" spans="1:24" ht="16.5" customHeight="1">
      <c r="A73" s="201"/>
      <c r="B73" s="221"/>
      <c r="C73" s="111" t="s">
        <v>34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3">
        <v>0</v>
      </c>
      <c r="N73" s="43">
        <v>0</v>
      </c>
      <c r="O73" s="44">
        <v>0</v>
      </c>
      <c r="P73" s="63">
        <f t="shared" si="2"/>
        <v>0</v>
      </c>
      <c r="Q73" s="223"/>
      <c r="R73" s="214"/>
      <c r="S73" s="257"/>
      <c r="T73" s="257"/>
      <c r="U73" s="302"/>
      <c r="V73" s="99"/>
      <c r="W73" s="298"/>
      <c r="X73" s="298"/>
    </row>
    <row r="74" spans="1:24" ht="16.5" customHeight="1">
      <c r="A74" s="201"/>
      <c r="B74" s="217" t="s">
        <v>57</v>
      </c>
      <c r="C74" s="112" t="s">
        <v>21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7">
        <v>0</v>
      </c>
      <c r="N74" s="47">
        <v>0</v>
      </c>
      <c r="O74" s="40">
        <v>0</v>
      </c>
      <c r="P74" s="59">
        <f t="shared" si="2"/>
        <v>0</v>
      </c>
      <c r="Q74" s="213">
        <f>P74+P75+P76</f>
        <v>0</v>
      </c>
      <c r="R74" s="214"/>
      <c r="S74" s="229">
        <v>0</v>
      </c>
      <c r="T74" s="229">
        <v>0</v>
      </c>
      <c r="U74" s="300">
        <v>0</v>
      </c>
      <c r="V74" s="99"/>
      <c r="W74" s="297">
        <v>0</v>
      </c>
      <c r="X74" s="297">
        <v>0</v>
      </c>
    </row>
    <row r="75" spans="1:24" ht="16.5" customHeight="1">
      <c r="A75" s="201"/>
      <c r="B75" s="218"/>
      <c r="C75" s="108" t="s">
        <v>33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1">
        <v>0</v>
      </c>
      <c r="N75" s="31">
        <v>0</v>
      </c>
      <c r="O75" s="32">
        <v>0</v>
      </c>
      <c r="P75" s="55">
        <f t="shared" si="2"/>
        <v>0</v>
      </c>
      <c r="Q75" s="214"/>
      <c r="R75" s="214"/>
      <c r="S75" s="230"/>
      <c r="T75" s="230"/>
      <c r="U75" s="301"/>
      <c r="V75" s="99"/>
      <c r="W75" s="295"/>
      <c r="X75" s="295"/>
    </row>
    <row r="76" spans="1:24" ht="16.5" customHeight="1" thickBot="1">
      <c r="A76" s="202"/>
      <c r="B76" s="219"/>
      <c r="C76" s="113" t="s">
        <v>34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1">
        <v>0</v>
      </c>
      <c r="N76" s="51">
        <v>0</v>
      </c>
      <c r="O76" s="44">
        <v>0</v>
      </c>
      <c r="P76" s="61">
        <f t="shared" si="2"/>
        <v>0</v>
      </c>
      <c r="Q76" s="224"/>
      <c r="R76" s="224"/>
      <c r="S76" s="231"/>
      <c r="T76" s="231"/>
      <c r="U76" s="304"/>
      <c r="V76" s="99"/>
      <c r="W76" s="296"/>
      <c r="X76" s="296"/>
    </row>
    <row r="77" spans="1:24" ht="16.5" customHeight="1">
      <c r="A77" s="252" t="s">
        <v>58</v>
      </c>
      <c r="B77" s="220" t="s">
        <v>59</v>
      </c>
      <c r="C77" s="107" t="s">
        <v>21</v>
      </c>
      <c r="D77" s="26">
        <v>0</v>
      </c>
      <c r="E77" s="64">
        <v>4</v>
      </c>
      <c r="F77" s="46">
        <v>2</v>
      </c>
      <c r="G77" s="26">
        <v>0</v>
      </c>
      <c r="H77" s="26">
        <v>0</v>
      </c>
      <c r="I77" s="46">
        <v>3</v>
      </c>
      <c r="J77" s="46">
        <v>2</v>
      </c>
      <c r="K77" s="30">
        <v>0</v>
      </c>
      <c r="L77" s="46">
        <v>0</v>
      </c>
      <c r="M77" s="46">
        <v>0</v>
      </c>
      <c r="N77" s="46">
        <v>0</v>
      </c>
      <c r="O77" s="62">
        <v>2</v>
      </c>
      <c r="P77" s="54">
        <f t="shared" si="2"/>
        <v>13</v>
      </c>
      <c r="Q77" s="222">
        <f>P77+P78+P79</f>
        <v>307</v>
      </c>
      <c r="R77" s="222">
        <f>SUM(Q77)</f>
        <v>307</v>
      </c>
      <c r="S77" s="240">
        <v>279</v>
      </c>
      <c r="T77" s="240">
        <v>465</v>
      </c>
      <c r="U77" s="303">
        <v>524</v>
      </c>
      <c r="V77" s="99"/>
      <c r="W77" s="294">
        <v>807</v>
      </c>
      <c r="X77" s="294">
        <v>590</v>
      </c>
    </row>
    <row r="78" spans="1:24" ht="16.5" customHeight="1">
      <c r="A78" s="253"/>
      <c r="B78" s="218"/>
      <c r="C78" s="108" t="s">
        <v>33</v>
      </c>
      <c r="D78" s="30">
        <v>26</v>
      </c>
      <c r="E78" s="29">
        <f>27+4</f>
        <v>31</v>
      </c>
      <c r="F78" s="30">
        <f>24+10</f>
        <v>34</v>
      </c>
      <c r="G78" s="30">
        <v>2</v>
      </c>
      <c r="H78" s="30">
        <v>2</v>
      </c>
      <c r="I78" s="30">
        <v>42</v>
      </c>
      <c r="J78" s="128">
        <v>5</v>
      </c>
      <c r="K78" s="31">
        <v>19</v>
      </c>
      <c r="L78" s="30">
        <v>2</v>
      </c>
      <c r="M78" s="31">
        <v>18</v>
      </c>
      <c r="N78" s="31">
        <v>28</v>
      </c>
      <c r="O78" s="32">
        <v>85</v>
      </c>
      <c r="P78" s="55">
        <f t="shared" si="2"/>
        <v>294</v>
      </c>
      <c r="Q78" s="214"/>
      <c r="R78" s="214"/>
      <c r="S78" s="230"/>
      <c r="T78" s="230"/>
      <c r="U78" s="301"/>
      <c r="V78" s="99"/>
      <c r="W78" s="295"/>
      <c r="X78" s="295"/>
    </row>
    <row r="79" spans="1:24" ht="16.5" customHeight="1" thickBot="1">
      <c r="A79" s="254"/>
      <c r="B79" s="219"/>
      <c r="C79" s="113" t="s">
        <v>34</v>
      </c>
      <c r="D79" s="50">
        <v>0</v>
      </c>
      <c r="E79" s="50">
        <v>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2">
        <v>0</v>
      </c>
      <c r="P79" s="61">
        <f t="shared" si="2"/>
        <v>0</v>
      </c>
      <c r="Q79" s="224"/>
      <c r="R79" s="224"/>
      <c r="S79" s="231"/>
      <c r="T79" s="231"/>
      <c r="U79" s="304"/>
      <c r="V79" s="99"/>
      <c r="W79" s="296"/>
      <c r="X79" s="296"/>
    </row>
    <row r="80" spans="1:24" ht="16.5" customHeight="1">
      <c r="A80" s="206" t="s">
        <v>60</v>
      </c>
      <c r="B80" s="220" t="s">
        <v>61</v>
      </c>
      <c r="C80" s="107" t="s">
        <v>21</v>
      </c>
      <c r="D80" s="46">
        <v>0</v>
      </c>
      <c r="E80" s="26">
        <v>0</v>
      </c>
      <c r="F80" s="26">
        <v>0</v>
      </c>
      <c r="G80" s="46">
        <v>0</v>
      </c>
      <c r="H80" s="46">
        <v>0</v>
      </c>
      <c r="I80" s="46">
        <v>0</v>
      </c>
      <c r="J80" s="30">
        <v>0</v>
      </c>
      <c r="K80" s="30">
        <v>0</v>
      </c>
      <c r="L80" s="46">
        <v>0</v>
      </c>
      <c r="M80" s="46">
        <v>0</v>
      </c>
      <c r="N80" s="46">
        <v>0</v>
      </c>
      <c r="O80" s="62">
        <v>0</v>
      </c>
      <c r="P80" s="54">
        <f t="shared" si="2"/>
        <v>0</v>
      </c>
      <c r="Q80" s="222">
        <f>P80+P81+P82</f>
        <v>236</v>
      </c>
      <c r="R80" s="222">
        <f>SUM(Q80:Q97)</f>
        <v>557</v>
      </c>
      <c r="S80" s="240">
        <v>241</v>
      </c>
      <c r="T80" s="240">
        <v>51</v>
      </c>
      <c r="U80" s="303">
        <v>241</v>
      </c>
      <c r="V80" s="99"/>
      <c r="W80" s="294">
        <v>217</v>
      </c>
      <c r="X80" s="294">
        <v>196</v>
      </c>
    </row>
    <row r="81" spans="1:24" ht="16.5" customHeight="1">
      <c r="A81" s="201"/>
      <c r="B81" s="218"/>
      <c r="C81" s="108" t="s">
        <v>33</v>
      </c>
      <c r="D81" s="30">
        <v>35</v>
      </c>
      <c r="E81" s="30">
        <v>9</v>
      </c>
      <c r="F81" s="30">
        <v>0</v>
      </c>
      <c r="G81" s="30">
        <v>0</v>
      </c>
      <c r="H81" s="30">
        <v>7</v>
      </c>
      <c r="I81" s="30">
        <v>32</v>
      </c>
      <c r="J81" s="128">
        <v>18</v>
      </c>
      <c r="K81" s="30">
        <v>24</v>
      </c>
      <c r="L81" s="30">
        <v>26</v>
      </c>
      <c r="M81" s="30">
        <v>24</v>
      </c>
      <c r="N81" s="30">
        <v>15</v>
      </c>
      <c r="O81" s="32">
        <v>46</v>
      </c>
      <c r="P81" s="55">
        <f t="shared" si="2"/>
        <v>236</v>
      </c>
      <c r="Q81" s="214"/>
      <c r="R81" s="214"/>
      <c r="S81" s="230"/>
      <c r="T81" s="230"/>
      <c r="U81" s="301"/>
      <c r="V81" s="99"/>
      <c r="W81" s="295"/>
      <c r="X81" s="295"/>
    </row>
    <row r="82" spans="1:24" ht="16.5" customHeight="1">
      <c r="A82" s="201"/>
      <c r="B82" s="221"/>
      <c r="C82" s="109" t="s">
        <v>34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4">
        <v>0</v>
      </c>
      <c r="P82" s="56">
        <f t="shared" si="2"/>
        <v>0</v>
      </c>
      <c r="Q82" s="223"/>
      <c r="R82" s="214"/>
      <c r="S82" s="257"/>
      <c r="T82" s="257"/>
      <c r="U82" s="302"/>
      <c r="V82" s="99"/>
      <c r="W82" s="298"/>
      <c r="X82" s="298"/>
    </row>
    <row r="83" spans="1:24" ht="16.5" customHeight="1">
      <c r="A83" s="201"/>
      <c r="B83" s="217" t="s">
        <v>62</v>
      </c>
      <c r="C83" s="110" t="s">
        <v>21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0">
        <v>0</v>
      </c>
      <c r="P83" s="57">
        <f t="shared" si="2"/>
        <v>0</v>
      </c>
      <c r="Q83" s="213">
        <f>P83+P84+P85</f>
        <v>68</v>
      </c>
      <c r="R83" s="214"/>
      <c r="S83" s="229">
        <v>12</v>
      </c>
      <c r="T83" s="229">
        <v>15</v>
      </c>
      <c r="U83" s="300">
        <v>16</v>
      </c>
      <c r="V83" s="99"/>
      <c r="W83" s="297">
        <v>19</v>
      </c>
      <c r="X83" s="297">
        <v>0</v>
      </c>
    </row>
    <row r="84" spans="1:24" ht="16.5" customHeight="1">
      <c r="A84" s="201"/>
      <c r="B84" s="218"/>
      <c r="C84" s="108" t="s">
        <v>33</v>
      </c>
      <c r="D84" s="30">
        <v>0</v>
      </c>
      <c r="E84" s="30">
        <v>0</v>
      </c>
      <c r="F84" s="30">
        <v>16</v>
      </c>
      <c r="G84" s="30">
        <v>0</v>
      </c>
      <c r="H84" s="30">
        <v>0</v>
      </c>
      <c r="I84" s="30">
        <v>0</v>
      </c>
      <c r="J84" s="30">
        <v>0</v>
      </c>
      <c r="K84" s="30">
        <v>52</v>
      </c>
      <c r="L84" s="30">
        <v>0</v>
      </c>
      <c r="M84" s="30">
        <v>0</v>
      </c>
      <c r="N84" s="30">
        <v>0</v>
      </c>
      <c r="O84" s="32">
        <v>0</v>
      </c>
      <c r="P84" s="55">
        <f t="shared" si="2"/>
        <v>68</v>
      </c>
      <c r="Q84" s="214"/>
      <c r="R84" s="214"/>
      <c r="S84" s="230"/>
      <c r="T84" s="230"/>
      <c r="U84" s="301"/>
      <c r="V84" s="99"/>
      <c r="W84" s="295"/>
      <c r="X84" s="295"/>
    </row>
    <row r="85" spans="1:24" ht="16.5" customHeight="1">
      <c r="A85" s="201"/>
      <c r="B85" s="221"/>
      <c r="C85" s="111" t="s">
        <v>34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4">
        <v>0</v>
      </c>
      <c r="P85" s="58">
        <f t="shared" si="2"/>
        <v>0</v>
      </c>
      <c r="Q85" s="223"/>
      <c r="R85" s="214"/>
      <c r="S85" s="257"/>
      <c r="T85" s="257"/>
      <c r="U85" s="302"/>
      <c r="V85" s="99"/>
      <c r="W85" s="298"/>
      <c r="X85" s="298"/>
    </row>
    <row r="86" spans="1:24" ht="16.5" customHeight="1">
      <c r="A86" s="201"/>
      <c r="B86" s="217" t="s">
        <v>63</v>
      </c>
      <c r="C86" s="110" t="s">
        <v>21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0">
        <v>0</v>
      </c>
      <c r="P86" s="57">
        <f t="shared" si="2"/>
        <v>0</v>
      </c>
      <c r="Q86" s="213">
        <f>P86+P87+P88</f>
        <v>100</v>
      </c>
      <c r="R86" s="214"/>
      <c r="S86" s="229">
        <v>78</v>
      </c>
      <c r="T86" s="229">
        <v>26</v>
      </c>
      <c r="U86" s="300">
        <v>45</v>
      </c>
      <c r="V86" s="99"/>
      <c r="W86" s="297">
        <v>64</v>
      </c>
      <c r="X86" s="297">
        <v>52</v>
      </c>
    </row>
    <row r="87" spans="1:24" ht="16.5" customHeight="1">
      <c r="A87" s="201"/>
      <c r="B87" s="218"/>
      <c r="C87" s="108" t="s">
        <v>33</v>
      </c>
      <c r="D87" s="30">
        <v>0</v>
      </c>
      <c r="E87" s="30">
        <v>0</v>
      </c>
      <c r="F87" s="30">
        <v>20</v>
      </c>
      <c r="G87" s="30">
        <v>20</v>
      </c>
      <c r="H87" s="30">
        <v>7</v>
      </c>
      <c r="I87" s="30">
        <v>10</v>
      </c>
      <c r="J87" s="128">
        <v>8</v>
      </c>
      <c r="K87" s="30">
        <v>21</v>
      </c>
      <c r="L87" s="30">
        <v>0</v>
      </c>
      <c r="M87" s="30">
        <v>1</v>
      </c>
      <c r="N87" s="30">
        <v>0</v>
      </c>
      <c r="O87" s="32">
        <v>13</v>
      </c>
      <c r="P87" s="55">
        <f t="shared" si="2"/>
        <v>100</v>
      </c>
      <c r="Q87" s="214"/>
      <c r="R87" s="214"/>
      <c r="S87" s="230"/>
      <c r="T87" s="230"/>
      <c r="U87" s="301"/>
      <c r="V87" s="99"/>
      <c r="W87" s="295"/>
      <c r="X87" s="295"/>
    </row>
    <row r="88" spans="1:24" ht="16.5" customHeight="1">
      <c r="A88" s="201"/>
      <c r="B88" s="221"/>
      <c r="C88" s="111" t="s">
        <v>34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58">
        <f t="shared" si="2"/>
        <v>0</v>
      </c>
      <c r="Q88" s="223"/>
      <c r="R88" s="214"/>
      <c r="S88" s="257"/>
      <c r="T88" s="257"/>
      <c r="U88" s="302"/>
      <c r="V88" s="99"/>
      <c r="W88" s="298"/>
      <c r="X88" s="298"/>
    </row>
    <row r="89" spans="1:24" ht="16.5" customHeight="1">
      <c r="A89" s="201"/>
      <c r="B89" s="217" t="s">
        <v>64</v>
      </c>
      <c r="C89" s="112" t="s">
        <v>21</v>
      </c>
      <c r="D89" s="46">
        <v>0</v>
      </c>
      <c r="E89" s="46">
        <v>0</v>
      </c>
      <c r="F89" s="46">
        <v>0</v>
      </c>
      <c r="G89" s="46">
        <v>0</v>
      </c>
      <c r="H89" s="46">
        <v>4</v>
      </c>
      <c r="I89" s="46">
        <v>0</v>
      </c>
      <c r="J89" s="46">
        <v>0</v>
      </c>
      <c r="K89" s="46">
        <v>0</v>
      </c>
      <c r="L89" s="46">
        <v>0</v>
      </c>
      <c r="M89" s="46">
        <v>8</v>
      </c>
      <c r="N89" s="46">
        <v>0</v>
      </c>
      <c r="O89" s="46">
        <v>0</v>
      </c>
      <c r="P89" s="59">
        <f t="shared" si="2"/>
        <v>12</v>
      </c>
      <c r="Q89" s="213">
        <f>P89+P90+P91</f>
        <v>144</v>
      </c>
      <c r="R89" s="214"/>
      <c r="S89" s="229">
        <v>16</v>
      </c>
      <c r="T89" s="229">
        <v>41</v>
      </c>
      <c r="U89" s="300">
        <v>75</v>
      </c>
      <c r="V89" s="99"/>
      <c r="W89" s="297">
        <v>39</v>
      </c>
      <c r="X89" s="297">
        <v>18</v>
      </c>
    </row>
    <row r="90" spans="1:24" ht="16.5" customHeight="1">
      <c r="A90" s="201"/>
      <c r="B90" s="218"/>
      <c r="C90" s="108" t="s">
        <v>33</v>
      </c>
      <c r="D90" s="30">
        <v>0</v>
      </c>
      <c r="E90" s="30">
        <v>0</v>
      </c>
      <c r="F90" s="30">
        <v>54</v>
      </c>
      <c r="G90" s="30">
        <v>0</v>
      </c>
      <c r="H90" s="30">
        <v>18</v>
      </c>
      <c r="I90" s="30">
        <v>0</v>
      </c>
      <c r="J90" s="30">
        <v>0</v>
      </c>
      <c r="K90" s="30">
        <v>0</v>
      </c>
      <c r="L90" s="30">
        <v>0</v>
      </c>
      <c r="M90" s="30">
        <v>52</v>
      </c>
      <c r="N90" s="30">
        <v>8</v>
      </c>
      <c r="O90" s="30">
        <v>0</v>
      </c>
      <c r="P90" s="55">
        <f t="shared" si="2"/>
        <v>132</v>
      </c>
      <c r="Q90" s="214"/>
      <c r="R90" s="214"/>
      <c r="S90" s="230"/>
      <c r="T90" s="230"/>
      <c r="U90" s="301"/>
      <c r="V90" s="99"/>
      <c r="W90" s="295"/>
      <c r="X90" s="295"/>
    </row>
    <row r="91" spans="1:24" ht="16.5" customHeight="1">
      <c r="A91" s="201"/>
      <c r="B91" s="221"/>
      <c r="C91" s="109" t="s">
        <v>34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56">
        <f t="shared" si="2"/>
        <v>0</v>
      </c>
      <c r="Q91" s="223"/>
      <c r="R91" s="214"/>
      <c r="S91" s="257"/>
      <c r="T91" s="257"/>
      <c r="U91" s="302"/>
      <c r="V91" s="99"/>
      <c r="W91" s="298"/>
      <c r="X91" s="298"/>
    </row>
    <row r="92" spans="1:30" ht="16.5" customHeight="1">
      <c r="A92" s="201"/>
      <c r="B92" s="217" t="s">
        <v>65</v>
      </c>
      <c r="C92" s="110" t="s">
        <v>21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57">
        <f t="shared" si="2"/>
        <v>0</v>
      </c>
      <c r="Q92" s="213">
        <f>P92+P93+P94</f>
        <v>9</v>
      </c>
      <c r="R92" s="214"/>
      <c r="S92" s="229">
        <v>20</v>
      </c>
      <c r="T92" s="229">
        <v>19</v>
      </c>
      <c r="U92" s="300">
        <v>4</v>
      </c>
      <c r="V92" s="99"/>
      <c r="W92" s="297">
        <v>0</v>
      </c>
      <c r="X92" s="297">
        <v>0</v>
      </c>
      <c r="AD92" s="307"/>
    </row>
    <row r="93" spans="1:30" ht="16.5" customHeight="1">
      <c r="A93" s="201"/>
      <c r="B93" s="218"/>
      <c r="C93" s="108" t="s">
        <v>33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9</v>
      </c>
      <c r="P93" s="55">
        <f t="shared" si="2"/>
        <v>9</v>
      </c>
      <c r="Q93" s="214"/>
      <c r="R93" s="214"/>
      <c r="S93" s="230"/>
      <c r="T93" s="230"/>
      <c r="U93" s="301"/>
      <c r="V93" s="99"/>
      <c r="W93" s="295"/>
      <c r="X93" s="295"/>
      <c r="AD93" s="308"/>
    </row>
    <row r="94" spans="1:24" ht="16.5" customHeight="1">
      <c r="A94" s="201"/>
      <c r="B94" s="221"/>
      <c r="C94" s="111" t="s">
        <v>34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58">
        <f t="shared" si="2"/>
        <v>0</v>
      </c>
      <c r="Q94" s="223"/>
      <c r="R94" s="214"/>
      <c r="S94" s="257"/>
      <c r="T94" s="257"/>
      <c r="U94" s="302"/>
      <c r="V94" s="99"/>
      <c r="W94" s="298"/>
      <c r="X94" s="298"/>
    </row>
    <row r="95" spans="1:24" ht="16.5" customHeight="1">
      <c r="A95" s="201"/>
      <c r="B95" s="217" t="s">
        <v>66</v>
      </c>
      <c r="C95" s="112" t="s">
        <v>21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59">
        <f t="shared" si="2"/>
        <v>0</v>
      </c>
      <c r="Q95" s="213">
        <f>P95+P96+P97</f>
        <v>0</v>
      </c>
      <c r="R95" s="214"/>
      <c r="S95" s="229">
        <v>0</v>
      </c>
      <c r="T95" s="229">
        <v>0</v>
      </c>
      <c r="U95" s="300">
        <v>0</v>
      </c>
      <c r="V95" s="99"/>
      <c r="W95" s="297">
        <v>0</v>
      </c>
      <c r="X95" s="297">
        <v>0</v>
      </c>
    </row>
    <row r="96" spans="1:24" ht="16.5" customHeight="1">
      <c r="A96" s="201"/>
      <c r="B96" s="218"/>
      <c r="C96" s="108" t="s">
        <v>33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55">
        <f t="shared" si="2"/>
        <v>0</v>
      </c>
      <c r="Q96" s="214"/>
      <c r="R96" s="214"/>
      <c r="S96" s="230"/>
      <c r="T96" s="230"/>
      <c r="U96" s="301"/>
      <c r="V96" s="99"/>
      <c r="W96" s="295"/>
      <c r="X96" s="295"/>
    </row>
    <row r="97" spans="1:24" ht="16.5" customHeight="1" thickBot="1">
      <c r="A97" s="202"/>
      <c r="B97" s="219"/>
      <c r="C97" s="113" t="s">
        <v>34</v>
      </c>
      <c r="D97" s="50">
        <v>0</v>
      </c>
      <c r="E97" s="50">
        <v>0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v>0</v>
      </c>
      <c r="O97" s="50">
        <v>0</v>
      </c>
      <c r="P97" s="61">
        <f t="shared" si="2"/>
        <v>0</v>
      </c>
      <c r="Q97" s="224"/>
      <c r="R97" s="224"/>
      <c r="S97" s="231"/>
      <c r="T97" s="231"/>
      <c r="U97" s="304"/>
      <c r="V97" s="99"/>
      <c r="W97" s="296"/>
      <c r="X97" s="296"/>
    </row>
    <row r="98" spans="1:24" ht="16.5" customHeight="1">
      <c r="A98" s="206" t="s">
        <v>67</v>
      </c>
      <c r="B98" s="220" t="s">
        <v>68</v>
      </c>
      <c r="C98" s="107" t="s">
        <v>21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26">
        <v>0</v>
      </c>
      <c r="J98" s="30">
        <v>0</v>
      </c>
      <c r="K98" s="30">
        <v>4</v>
      </c>
      <c r="L98" s="26">
        <v>0</v>
      </c>
      <c r="M98" s="27">
        <v>0</v>
      </c>
      <c r="N98" s="27">
        <v>0</v>
      </c>
      <c r="O98" s="27">
        <v>0</v>
      </c>
      <c r="P98" s="54">
        <f t="shared" si="2"/>
        <v>4</v>
      </c>
      <c r="Q98" s="222">
        <f>P98+P99+P100</f>
        <v>131</v>
      </c>
      <c r="R98" s="222">
        <f>SUM(Q98:Q103)</f>
        <v>259</v>
      </c>
      <c r="S98" s="240">
        <v>134</v>
      </c>
      <c r="T98" s="240">
        <v>103</v>
      </c>
      <c r="U98" s="303">
        <v>218</v>
      </c>
      <c r="V98" s="99"/>
      <c r="W98" s="294">
        <v>221</v>
      </c>
      <c r="X98" s="294">
        <v>299</v>
      </c>
    </row>
    <row r="99" spans="1:24" ht="16.5" customHeight="1">
      <c r="A99" s="201"/>
      <c r="B99" s="218"/>
      <c r="C99" s="108" t="s">
        <v>33</v>
      </c>
      <c r="D99" s="30">
        <v>0</v>
      </c>
      <c r="E99" s="30">
        <v>0</v>
      </c>
      <c r="F99" s="30">
        <v>2</v>
      </c>
      <c r="G99" s="30">
        <v>33</v>
      </c>
      <c r="H99" s="30">
        <v>0</v>
      </c>
      <c r="I99" s="30">
        <v>0</v>
      </c>
      <c r="J99" s="30">
        <v>1</v>
      </c>
      <c r="K99" s="31">
        <v>0</v>
      </c>
      <c r="L99" s="30">
        <v>68</v>
      </c>
      <c r="M99" s="31">
        <v>0</v>
      </c>
      <c r="N99" s="31">
        <v>9</v>
      </c>
      <c r="O99" s="32">
        <v>14</v>
      </c>
      <c r="P99" s="55">
        <f t="shared" si="2"/>
        <v>127</v>
      </c>
      <c r="Q99" s="214"/>
      <c r="R99" s="214"/>
      <c r="S99" s="230"/>
      <c r="T99" s="230"/>
      <c r="U99" s="301"/>
      <c r="V99" s="99"/>
      <c r="W99" s="295"/>
      <c r="X99" s="295"/>
    </row>
    <row r="100" spans="1:24" ht="16.5" customHeight="1">
      <c r="A100" s="201"/>
      <c r="B100" s="221"/>
      <c r="C100" s="109" t="s">
        <v>34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3">
        <v>0</v>
      </c>
      <c r="N100" s="43">
        <v>0</v>
      </c>
      <c r="O100" s="36">
        <v>0</v>
      </c>
      <c r="P100" s="56">
        <f t="shared" si="2"/>
        <v>0</v>
      </c>
      <c r="Q100" s="223"/>
      <c r="R100" s="214"/>
      <c r="S100" s="257"/>
      <c r="T100" s="257"/>
      <c r="U100" s="302"/>
      <c r="V100" s="99"/>
      <c r="W100" s="298"/>
      <c r="X100" s="298"/>
    </row>
    <row r="101" spans="1:24" ht="16.5" customHeight="1">
      <c r="A101" s="201"/>
      <c r="B101" s="217" t="s">
        <v>69</v>
      </c>
      <c r="C101" s="110" t="s">
        <v>21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7">
        <v>1</v>
      </c>
      <c r="N101" s="47">
        <v>0</v>
      </c>
      <c r="O101" s="40">
        <v>0</v>
      </c>
      <c r="P101" s="57">
        <f aca="true" t="shared" si="3" ref="P101:P116">SUM(D101:O101)</f>
        <v>1</v>
      </c>
      <c r="Q101" s="213">
        <f>P101+P102+P103</f>
        <v>128</v>
      </c>
      <c r="R101" s="214"/>
      <c r="S101" s="229">
        <v>141</v>
      </c>
      <c r="T101" s="229">
        <v>100</v>
      </c>
      <c r="U101" s="300">
        <v>260</v>
      </c>
      <c r="V101" s="99"/>
      <c r="W101" s="297">
        <v>199</v>
      </c>
      <c r="X101" s="297">
        <v>203</v>
      </c>
    </row>
    <row r="102" spans="1:24" ht="16.5" customHeight="1">
      <c r="A102" s="201"/>
      <c r="B102" s="218"/>
      <c r="C102" s="108" t="s">
        <v>33</v>
      </c>
      <c r="D102" s="30">
        <v>2</v>
      </c>
      <c r="E102" s="30">
        <f>12+1</f>
        <v>13</v>
      </c>
      <c r="F102" s="30">
        <v>0</v>
      </c>
      <c r="G102" s="30">
        <v>2</v>
      </c>
      <c r="H102" s="30">
        <v>0</v>
      </c>
      <c r="I102" s="30">
        <v>1</v>
      </c>
      <c r="J102" s="128">
        <v>19</v>
      </c>
      <c r="K102" s="31">
        <v>16</v>
      </c>
      <c r="L102" s="30">
        <v>1</v>
      </c>
      <c r="M102" s="31">
        <v>0</v>
      </c>
      <c r="N102" s="31">
        <v>2</v>
      </c>
      <c r="O102" s="32">
        <v>71</v>
      </c>
      <c r="P102" s="55">
        <f t="shared" si="3"/>
        <v>127</v>
      </c>
      <c r="Q102" s="214"/>
      <c r="R102" s="214"/>
      <c r="S102" s="230"/>
      <c r="T102" s="230"/>
      <c r="U102" s="301"/>
      <c r="V102" s="99"/>
      <c r="W102" s="295"/>
      <c r="X102" s="295"/>
    </row>
    <row r="103" spans="1:24" ht="16.5" customHeight="1" thickBot="1">
      <c r="A103" s="202"/>
      <c r="B103" s="219"/>
      <c r="C103" s="113" t="s">
        <v>34</v>
      </c>
      <c r="D103" s="34">
        <v>0</v>
      </c>
      <c r="E103" s="34">
        <v>0</v>
      </c>
      <c r="F103" s="34">
        <v>0</v>
      </c>
      <c r="G103" s="34">
        <v>0</v>
      </c>
      <c r="H103" s="50">
        <v>0</v>
      </c>
      <c r="I103" s="50">
        <v>0</v>
      </c>
      <c r="J103" s="50">
        <v>0</v>
      </c>
      <c r="K103" s="50">
        <v>0</v>
      </c>
      <c r="L103" s="50">
        <v>0</v>
      </c>
      <c r="M103" s="51">
        <v>0</v>
      </c>
      <c r="N103" s="51">
        <v>0</v>
      </c>
      <c r="O103" s="52">
        <v>0</v>
      </c>
      <c r="P103" s="60">
        <f t="shared" si="3"/>
        <v>0</v>
      </c>
      <c r="Q103" s="224"/>
      <c r="R103" s="224"/>
      <c r="S103" s="231"/>
      <c r="T103" s="231"/>
      <c r="U103" s="304"/>
      <c r="V103" s="99"/>
      <c r="W103" s="296"/>
      <c r="X103" s="296"/>
    </row>
    <row r="104" spans="1:24" ht="16.5" customHeight="1">
      <c r="A104" s="252" t="s">
        <v>70</v>
      </c>
      <c r="B104" s="220" t="s">
        <v>71</v>
      </c>
      <c r="C104" s="107" t="s">
        <v>21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46">
        <v>0</v>
      </c>
      <c r="K104" s="46">
        <v>1</v>
      </c>
      <c r="L104" s="26">
        <v>0</v>
      </c>
      <c r="M104" s="26">
        <v>0</v>
      </c>
      <c r="N104" s="26">
        <v>4</v>
      </c>
      <c r="O104" s="62">
        <v>0</v>
      </c>
      <c r="P104" s="54">
        <f t="shared" si="3"/>
        <v>5</v>
      </c>
      <c r="Q104" s="222">
        <f>P104+P105+P106</f>
        <v>78</v>
      </c>
      <c r="R104" s="222">
        <f>SUM(Q104:Q112)</f>
        <v>132</v>
      </c>
      <c r="S104" s="240">
        <v>117</v>
      </c>
      <c r="T104" s="240">
        <v>166</v>
      </c>
      <c r="U104" s="303">
        <v>85</v>
      </c>
      <c r="V104" s="99"/>
      <c r="W104" s="294">
        <v>138</v>
      </c>
      <c r="X104" s="294">
        <v>175</v>
      </c>
    </row>
    <row r="105" spans="1:24" ht="16.5" customHeight="1">
      <c r="A105" s="253"/>
      <c r="B105" s="218"/>
      <c r="C105" s="108" t="s">
        <v>33</v>
      </c>
      <c r="D105" s="30">
        <v>13</v>
      </c>
      <c r="E105" s="30">
        <v>16</v>
      </c>
      <c r="F105" s="30">
        <v>8</v>
      </c>
      <c r="G105" s="30">
        <v>24</v>
      </c>
      <c r="H105" s="30">
        <v>0</v>
      </c>
      <c r="I105" s="30">
        <v>0</v>
      </c>
      <c r="J105" s="30">
        <v>0</v>
      </c>
      <c r="K105" s="31">
        <v>0</v>
      </c>
      <c r="L105" s="30">
        <v>0</v>
      </c>
      <c r="M105" s="30">
        <v>3</v>
      </c>
      <c r="N105" s="30">
        <v>9</v>
      </c>
      <c r="O105" s="32">
        <v>0</v>
      </c>
      <c r="P105" s="55">
        <f t="shared" si="3"/>
        <v>73</v>
      </c>
      <c r="Q105" s="214"/>
      <c r="R105" s="214"/>
      <c r="S105" s="230"/>
      <c r="T105" s="230"/>
      <c r="U105" s="301"/>
      <c r="V105" s="99"/>
      <c r="W105" s="295"/>
      <c r="X105" s="295"/>
    </row>
    <row r="106" spans="1:24" ht="16.5" customHeight="1">
      <c r="A106" s="253"/>
      <c r="B106" s="221"/>
      <c r="C106" s="109" t="s">
        <v>34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36">
        <v>0</v>
      </c>
      <c r="P106" s="56">
        <f t="shared" si="3"/>
        <v>0</v>
      </c>
      <c r="Q106" s="223"/>
      <c r="R106" s="214"/>
      <c r="S106" s="257"/>
      <c r="T106" s="257"/>
      <c r="U106" s="302"/>
      <c r="V106" s="99"/>
      <c r="W106" s="298"/>
      <c r="X106" s="298"/>
    </row>
    <row r="107" spans="1:24" ht="16.5" customHeight="1">
      <c r="A107" s="253"/>
      <c r="B107" s="217" t="s">
        <v>72</v>
      </c>
      <c r="C107" s="110" t="s">
        <v>21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0">
        <v>0</v>
      </c>
      <c r="P107" s="57">
        <f t="shared" si="3"/>
        <v>0</v>
      </c>
      <c r="Q107" s="213">
        <f>P107+P108+P109</f>
        <v>16</v>
      </c>
      <c r="R107" s="214"/>
      <c r="S107" s="229">
        <v>12</v>
      </c>
      <c r="T107" s="229">
        <v>22</v>
      </c>
      <c r="U107" s="300">
        <v>37</v>
      </c>
      <c r="V107" s="99"/>
      <c r="W107" s="297">
        <v>57</v>
      </c>
      <c r="X107" s="297">
        <v>55</v>
      </c>
    </row>
    <row r="108" spans="1:24" ht="16.5" customHeight="1">
      <c r="A108" s="253"/>
      <c r="B108" s="218"/>
      <c r="C108" s="108" t="s">
        <v>33</v>
      </c>
      <c r="D108" s="30">
        <v>0</v>
      </c>
      <c r="E108" s="30">
        <v>0</v>
      </c>
      <c r="F108" s="30">
        <v>0</v>
      </c>
      <c r="G108" s="30">
        <v>1</v>
      </c>
      <c r="H108" s="30">
        <v>1</v>
      </c>
      <c r="I108" s="30">
        <v>12</v>
      </c>
      <c r="J108" s="128">
        <v>2</v>
      </c>
      <c r="K108" s="30">
        <v>0</v>
      </c>
      <c r="L108" s="30">
        <v>0</v>
      </c>
      <c r="M108" s="30">
        <v>0</v>
      </c>
      <c r="N108" s="30">
        <v>0</v>
      </c>
      <c r="O108" s="32">
        <v>0</v>
      </c>
      <c r="P108" s="55">
        <f t="shared" si="3"/>
        <v>16</v>
      </c>
      <c r="Q108" s="214"/>
      <c r="R108" s="214"/>
      <c r="S108" s="230"/>
      <c r="T108" s="230"/>
      <c r="U108" s="301"/>
      <c r="V108" s="99"/>
      <c r="W108" s="295"/>
      <c r="X108" s="295"/>
    </row>
    <row r="109" spans="1:24" ht="16.5" customHeight="1">
      <c r="A109" s="253"/>
      <c r="B109" s="221"/>
      <c r="C109" s="111" t="s">
        <v>34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4">
        <v>0</v>
      </c>
      <c r="P109" s="58">
        <f t="shared" si="3"/>
        <v>0</v>
      </c>
      <c r="Q109" s="223"/>
      <c r="R109" s="214"/>
      <c r="S109" s="257"/>
      <c r="T109" s="257"/>
      <c r="U109" s="302"/>
      <c r="V109" s="99"/>
      <c r="W109" s="298"/>
      <c r="X109" s="298"/>
    </row>
    <row r="110" spans="1:24" ht="16.5" customHeight="1">
      <c r="A110" s="253"/>
      <c r="B110" s="217" t="s">
        <v>73</v>
      </c>
      <c r="C110" s="112" t="s">
        <v>21</v>
      </c>
      <c r="D110" s="46">
        <v>0</v>
      </c>
      <c r="E110" s="46">
        <v>0</v>
      </c>
      <c r="F110" s="46">
        <v>1</v>
      </c>
      <c r="G110" s="46">
        <v>0</v>
      </c>
      <c r="H110" s="46">
        <v>0</v>
      </c>
      <c r="I110" s="46">
        <v>1</v>
      </c>
      <c r="J110" s="30">
        <v>0</v>
      </c>
      <c r="K110" s="30">
        <v>0</v>
      </c>
      <c r="L110" s="46">
        <v>0</v>
      </c>
      <c r="M110" s="47">
        <v>0</v>
      </c>
      <c r="N110" s="47">
        <v>0</v>
      </c>
      <c r="O110" s="48">
        <v>0</v>
      </c>
      <c r="P110" s="59">
        <f t="shared" si="3"/>
        <v>2</v>
      </c>
      <c r="Q110" s="213">
        <f>P110+P111+P112</f>
        <v>38</v>
      </c>
      <c r="R110" s="214"/>
      <c r="S110" s="229">
        <v>152</v>
      </c>
      <c r="T110" s="229">
        <v>82</v>
      </c>
      <c r="U110" s="300">
        <v>87</v>
      </c>
      <c r="V110" s="99"/>
      <c r="W110" s="297">
        <v>144</v>
      </c>
      <c r="X110" s="297">
        <v>144</v>
      </c>
    </row>
    <row r="111" spans="1:24" ht="16.5" customHeight="1">
      <c r="A111" s="253"/>
      <c r="B111" s="218"/>
      <c r="C111" s="108" t="s">
        <v>33</v>
      </c>
      <c r="D111" s="30">
        <v>0</v>
      </c>
      <c r="E111" s="30">
        <v>2</v>
      </c>
      <c r="F111" s="30">
        <v>1</v>
      </c>
      <c r="G111" s="30">
        <v>3</v>
      </c>
      <c r="H111" s="30">
        <v>2</v>
      </c>
      <c r="I111" s="30">
        <v>7</v>
      </c>
      <c r="J111" s="128">
        <v>3</v>
      </c>
      <c r="K111" s="31">
        <v>2</v>
      </c>
      <c r="L111" s="30">
        <v>2</v>
      </c>
      <c r="M111" s="31">
        <v>3</v>
      </c>
      <c r="N111" s="31">
        <v>0</v>
      </c>
      <c r="O111" s="32">
        <v>11</v>
      </c>
      <c r="P111" s="55">
        <f t="shared" si="3"/>
        <v>36</v>
      </c>
      <c r="Q111" s="214"/>
      <c r="R111" s="214"/>
      <c r="S111" s="230"/>
      <c r="T111" s="230"/>
      <c r="U111" s="301"/>
      <c r="V111" s="99"/>
      <c r="W111" s="295"/>
      <c r="X111" s="295"/>
    </row>
    <row r="112" spans="1:24" ht="16.5" customHeight="1" thickBot="1">
      <c r="A112" s="254"/>
      <c r="B112" s="219"/>
      <c r="C112" s="113" t="s">
        <v>34</v>
      </c>
      <c r="D112" s="50">
        <v>0</v>
      </c>
      <c r="E112" s="50">
        <v>0</v>
      </c>
      <c r="F112" s="50">
        <v>0</v>
      </c>
      <c r="G112" s="50">
        <v>0</v>
      </c>
      <c r="H112" s="50">
        <v>0</v>
      </c>
      <c r="I112" s="50">
        <v>0</v>
      </c>
      <c r="J112" s="50">
        <v>0</v>
      </c>
      <c r="K112" s="50">
        <v>0</v>
      </c>
      <c r="L112" s="51">
        <v>0</v>
      </c>
      <c r="M112" s="51">
        <v>0</v>
      </c>
      <c r="N112" s="51">
        <v>0</v>
      </c>
      <c r="O112" s="52">
        <v>0</v>
      </c>
      <c r="P112" s="60">
        <f t="shared" si="3"/>
        <v>0</v>
      </c>
      <c r="Q112" s="224"/>
      <c r="R112" s="224"/>
      <c r="S112" s="231"/>
      <c r="T112" s="231"/>
      <c r="U112" s="304"/>
      <c r="V112" s="99"/>
      <c r="W112" s="296"/>
      <c r="X112" s="296"/>
    </row>
    <row r="113" spans="1:24" ht="16.5" customHeight="1">
      <c r="A113" s="252" t="s">
        <v>74</v>
      </c>
      <c r="B113" s="220" t="s">
        <v>75</v>
      </c>
      <c r="C113" s="107" t="s">
        <v>21</v>
      </c>
      <c r="D113" s="46">
        <v>0</v>
      </c>
      <c r="E113" s="46">
        <v>0</v>
      </c>
      <c r="F113" s="46">
        <v>8</v>
      </c>
      <c r="G113" s="46">
        <v>0</v>
      </c>
      <c r="H113" s="26">
        <v>0</v>
      </c>
      <c r="I113" s="26">
        <v>0</v>
      </c>
      <c r="J113" s="30">
        <v>0</v>
      </c>
      <c r="K113" s="26">
        <v>8</v>
      </c>
      <c r="L113" s="31">
        <v>0</v>
      </c>
      <c r="M113" s="31">
        <v>0</v>
      </c>
      <c r="N113" s="31">
        <v>1</v>
      </c>
      <c r="O113" s="62">
        <v>0</v>
      </c>
      <c r="P113" s="54">
        <f t="shared" si="3"/>
        <v>17</v>
      </c>
      <c r="Q113" s="222">
        <f>P113+P114+P115</f>
        <v>597</v>
      </c>
      <c r="R113" s="222">
        <f>SUM(Q113)</f>
        <v>597</v>
      </c>
      <c r="S113" s="240">
        <v>533</v>
      </c>
      <c r="T113" s="240">
        <v>555</v>
      </c>
      <c r="U113" s="303">
        <v>1355</v>
      </c>
      <c r="V113" s="99"/>
      <c r="W113" s="294">
        <v>685</v>
      </c>
      <c r="X113" s="294">
        <v>1333</v>
      </c>
    </row>
    <row r="114" spans="1:24" ht="16.5" customHeight="1">
      <c r="A114" s="253"/>
      <c r="B114" s="218"/>
      <c r="C114" s="108" t="s">
        <v>33</v>
      </c>
      <c r="D114" s="30">
        <v>4</v>
      </c>
      <c r="E114" s="30">
        <v>55</v>
      </c>
      <c r="F114" s="30">
        <f>23+77</f>
        <v>100</v>
      </c>
      <c r="G114" s="30">
        <f>28+3</f>
        <v>31</v>
      </c>
      <c r="H114" s="30">
        <v>35</v>
      </c>
      <c r="I114" s="30">
        <v>27</v>
      </c>
      <c r="J114" s="128">
        <v>56</v>
      </c>
      <c r="K114" s="31">
        <v>125</v>
      </c>
      <c r="L114" s="31">
        <v>12</v>
      </c>
      <c r="M114" s="31">
        <v>80</v>
      </c>
      <c r="N114" s="31">
        <v>8</v>
      </c>
      <c r="O114" s="32">
        <v>47</v>
      </c>
      <c r="P114" s="55">
        <f t="shared" si="3"/>
        <v>580</v>
      </c>
      <c r="Q114" s="214"/>
      <c r="R114" s="214"/>
      <c r="S114" s="230"/>
      <c r="T114" s="230"/>
      <c r="U114" s="301"/>
      <c r="V114" s="99"/>
      <c r="W114" s="295"/>
      <c r="X114" s="295"/>
    </row>
    <row r="115" spans="1:24" ht="16.5" customHeight="1" thickBot="1">
      <c r="A115" s="254"/>
      <c r="B115" s="219"/>
      <c r="C115" s="113" t="s">
        <v>34</v>
      </c>
      <c r="D115" s="50">
        <v>0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31">
        <v>0</v>
      </c>
      <c r="M115" s="31">
        <v>0</v>
      </c>
      <c r="N115" s="31">
        <v>0</v>
      </c>
      <c r="O115" s="52">
        <v>0</v>
      </c>
      <c r="P115" s="61">
        <f t="shared" si="3"/>
        <v>0</v>
      </c>
      <c r="Q115" s="224"/>
      <c r="R115" s="224"/>
      <c r="S115" s="231"/>
      <c r="T115" s="231"/>
      <c r="U115" s="304"/>
      <c r="V115" s="99"/>
      <c r="W115" s="296"/>
      <c r="X115" s="296"/>
    </row>
    <row r="116" spans="1:24" ht="24" customHeight="1" thickBot="1">
      <c r="A116" s="279" t="s">
        <v>103</v>
      </c>
      <c r="B116" s="280"/>
      <c r="C116" s="281"/>
      <c r="D116" s="67">
        <f aca="true" t="shared" si="4" ref="D116:O116">SUM(D5:D115)</f>
        <v>109</v>
      </c>
      <c r="E116" s="66">
        <f t="shared" si="4"/>
        <v>272</v>
      </c>
      <c r="F116" s="67">
        <f t="shared" si="4"/>
        <v>435</v>
      </c>
      <c r="G116" s="67">
        <f t="shared" si="4"/>
        <v>215</v>
      </c>
      <c r="H116" s="68">
        <f t="shared" si="4"/>
        <v>266</v>
      </c>
      <c r="I116" s="67">
        <f t="shared" si="4"/>
        <v>257</v>
      </c>
      <c r="J116" s="67">
        <f t="shared" si="4"/>
        <v>187</v>
      </c>
      <c r="K116" s="69">
        <f t="shared" si="4"/>
        <v>509</v>
      </c>
      <c r="L116" s="69">
        <f t="shared" si="4"/>
        <v>207</v>
      </c>
      <c r="M116" s="69">
        <f t="shared" si="4"/>
        <v>415</v>
      </c>
      <c r="N116" s="69">
        <f t="shared" si="4"/>
        <v>263</v>
      </c>
      <c r="O116" s="69">
        <f t="shared" si="4"/>
        <v>490</v>
      </c>
      <c r="P116" s="70">
        <f t="shared" si="3"/>
        <v>3625</v>
      </c>
      <c r="Q116" s="71">
        <f>SUM(Q5:Q115)</f>
        <v>3625</v>
      </c>
      <c r="R116" s="71">
        <f>SUM(R5:R115)</f>
        <v>3625</v>
      </c>
      <c r="S116" s="71">
        <v>3311</v>
      </c>
      <c r="T116" s="71">
        <f>SUM(T5:T115)</f>
        <v>3061</v>
      </c>
      <c r="U116" s="106">
        <f>SUM(U5:U115)</f>
        <v>5813</v>
      </c>
      <c r="V116" s="99"/>
      <c r="W116" s="72">
        <f>SUM(W5:W115)</f>
        <v>4959</v>
      </c>
      <c r="X116" s="72">
        <f>SUM(X5:X115)</f>
        <v>4921</v>
      </c>
    </row>
    <row r="117" spans="1:24" ht="15.75" customHeight="1">
      <c r="A117" s="4"/>
      <c r="B117" s="4"/>
      <c r="C117" s="5"/>
      <c r="D117" s="6"/>
      <c r="E117" s="5"/>
      <c r="F117" s="5"/>
      <c r="G117" s="5"/>
      <c r="H117" s="5"/>
      <c r="I117" s="5"/>
      <c r="J117" s="5"/>
      <c r="K117" s="7"/>
      <c r="L117" s="7"/>
      <c r="M117" s="90"/>
      <c r="N117" s="97"/>
      <c r="O117" s="96"/>
      <c r="P117" s="1"/>
      <c r="Q117" s="98"/>
      <c r="R117" s="10"/>
      <c r="S117" s="10"/>
      <c r="T117" s="10"/>
      <c r="U117" s="10"/>
      <c r="V117" s="10"/>
      <c r="W117" s="10"/>
      <c r="X117" s="10"/>
    </row>
    <row r="118" spans="1:24" s="3" customFormat="1" ht="5.25" customHeight="1">
      <c r="A118" s="11"/>
      <c r="B118" s="11"/>
      <c r="C118" s="5"/>
      <c r="D118" s="5"/>
      <c r="E118" s="5"/>
      <c r="F118" s="5"/>
      <c r="G118" s="5"/>
      <c r="H118" s="11"/>
      <c r="I118" s="11"/>
      <c r="J118" s="11"/>
      <c r="K118" s="11"/>
      <c r="L118" s="11"/>
      <c r="M118" s="91"/>
      <c r="N118" s="93"/>
      <c r="O118" s="8"/>
      <c r="P118" s="11"/>
      <c r="Q118" s="11"/>
      <c r="R118" s="11"/>
      <c r="S118" s="11"/>
      <c r="T118" s="21"/>
      <c r="U118" s="22"/>
      <c r="V118" s="21"/>
      <c r="W118" s="13"/>
      <c r="X118" s="13"/>
    </row>
    <row r="119" spans="1:19" ht="17.25" customHeight="1" thickBot="1">
      <c r="A119" s="299" t="s">
        <v>76</v>
      </c>
      <c r="B119" s="299"/>
      <c r="C119" s="299"/>
      <c r="D119" s="299"/>
      <c r="E119" s="299"/>
      <c r="F119" s="14"/>
      <c r="G119" s="14"/>
      <c r="H119" s="14"/>
      <c r="I119" s="14"/>
      <c r="J119" s="14"/>
      <c r="K119" s="15"/>
      <c r="L119" s="15"/>
      <c r="M119" s="92"/>
      <c r="N119" s="94"/>
      <c r="O119" s="15"/>
      <c r="P119" s="15"/>
      <c r="Q119" s="15"/>
      <c r="R119" s="15"/>
      <c r="S119" s="15"/>
    </row>
    <row r="120" spans="1:24" ht="20.25" customHeight="1" thickBot="1">
      <c r="A120" s="279" t="s">
        <v>13</v>
      </c>
      <c r="B120" s="283"/>
      <c r="C120" s="114" t="s">
        <v>0</v>
      </c>
      <c r="D120" s="120" t="s">
        <v>23</v>
      </c>
      <c r="E120" s="120" t="s">
        <v>1</v>
      </c>
      <c r="F120" s="115" t="s">
        <v>2</v>
      </c>
      <c r="G120" s="121" t="s">
        <v>3</v>
      </c>
      <c r="H120" s="121" t="s">
        <v>16</v>
      </c>
      <c r="I120" s="121" t="s">
        <v>4</v>
      </c>
      <c r="J120" s="121" t="s">
        <v>5</v>
      </c>
      <c r="K120" s="121" t="s">
        <v>6</v>
      </c>
      <c r="L120" s="121" t="s">
        <v>7</v>
      </c>
      <c r="M120" s="115" t="s">
        <v>8</v>
      </c>
      <c r="N120" s="116" t="s">
        <v>9</v>
      </c>
      <c r="O120" s="122" t="s">
        <v>17</v>
      </c>
      <c r="P120" s="118" t="s">
        <v>11</v>
      </c>
      <c r="Q120" s="284" t="s">
        <v>110</v>
      </c>
      <c r="R120" s="283"/>
      <c r="S120" s="119" t="s">
        <v>109</v>
      </c>
      <c r="T120" s="119" t="s">
        <v>18</v>
      </c>
      <c r="U120" s="123" t="s">
        <v>15</v>
      </c>
      <c r="W120" s="25" t="s">
        <v>14</v>
      </c>
      <c r="X120" s="25" t="s">
        <v>12</v>
      </c>
    </row>
    <row r="121" spans="1:24" ht="16.5" customHeight="1">
      <c r="A121" s="206" t="s">
        <v>19</v>
      </c>
      <c r="B121" s="220" t="s">
        <v>20</v>
      </c>
      <c r="C121" s="107" t="s">
        <v>21</v>
      </c>
      <c r="D121" s="74">
        <v>0</v>
      </c>
      <c r="E121" s="74">
        <v>0</v>
      </c>
      <c r="F121" s="74">
        <v>0</v>
      </c>
      <c r="G121" s="74">
        <v>0</v>
      </c>
      <c r="H121" s="74">
        <v>0</v>
      </c>
      <c r="I121" s="74">
        <v>0</v>
      </c>
      <c r="J121" s="74">
        <v>0</v>
      </c>
      <c r="K121" s="74">
        <v>0</v>
      </c>
      <c r="L121" s="74">
        <v>0</v>
      </c>
      <c r="M121" s="74">
        <v>0</v>
      </c>
      <c r="N121" s="74">
        <v>0</v>
      </c>
      <c r="O121" s="74">
        <v>0</v>
      </c>
      <c r="P121" s="28">
        <f aca="true" t="shared" si="5" ref="P121:P129">SUM(D121:O121)</f>
        <v>0</v>
      </c>
      <c r="Q121" s="222">
        <f>P121+P122+P123</f>
        <v>0</v>
      </c>
      <c r="R121" s="222">
        <f>SUM(Q121:Q126)</f>
        <v>0</v>
      </c>
      <c r="S121" s="310">
        <v>100</v>
      </c>
      <c r="T121" s="240">
        <v>230</v>
      </c>
      <c r="U121" s="241">
        <v>0</v>
      </c>
      <c r="V121" s="99"/>
      <c r="W121" s="294">
        <v>0</v>
      </c>
      <c r="X121" s="294">
        <v>0</v>
      </c>
    </row>
    <row r="122" spans="1:24" ht="16.5" customHeight="1">
      <c r="A122" s="201"/>
      <c r="B122" s="218"/>
      <c r="C122" s="108" t="s">
        <v>33</v>
      </c>
      <c r="D122" s="75">
        <v>0</v>
      </c>
      <c r="E122" s="75">
        <v>0</v>
      </c>
      <c r="F122" s="75">
        <v>0</v>
      </c>
      <c r="G122" s="75">
        <v>0</v>
      </c>
      <c r="H122" s="75">
        <v>0</v>
      </c>
      <c r="I122" s="75">
        <v>0</v>
      </c>
      <c r="J122" s="75">
        <v>0</v>
      </c>
      <c r="K122" s="75">
        <v>0</v>
      </c>
      <c r="L122" s="75">
        <v>0</v>
      </c>
      <c r="M122" s="75">
        <v>0</v>
      </c>
      <c r="N122" s="75">
        <v>0</v>
      </c>
      <c r="O122" s="75">
        <v>0</v>
      </c>
      <c r="P122" s="33">
        <f t="shared" si="5"/>
        <v>0</v>
      </c>
      <c r="Q122" s="214"/>
      <c r="R122" s="214"/>
      <c r="S122" s="311"/>
      <c r="T122" s="230"/>
      <c r="U122" s="233"/>
      <c r="V122" s="99"/>
      <c r="W122" s="295"/>
      <c r="X122" s="295"/>
    </row>
    <row r="123" spans="1:24" ht="16.5" customHeight="1">
      <c r="A123" s="201"/>
      <c r="B123" s="221"/>
      <c r="C123" s="109" t="s">
        <v>34</v>
      </c>
      <c r="D123" s="34">
        <v>0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7">
        <f t="shared" si="5"/>
        <v>0</v>
      </c>
      <c r="Q123" s="223"/>
      <c r="R123" s="214"/>
      <c r="S123" s="312"/>
      <c r="T123" s="257"/>
      <c r="U123" s="235"/>
      <c r="V123" s="99"/>
      <c r="W123" s="298"/>
      <c r="X123" s="298"/>
    </row>
    <row r="124" spans="1:24" ht="13.5" customHeight="1">
      <c r="A124" s="201"/>
      <c r="B124" s="217" t="s">
        <v>35</v>
      </c>
      <c r="C124" s="110" t="s">
        <v>21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41">
        <f t="shared" si="5"/>
        <v>0</v>
      </c>
      <c r="Q124" s="213">
        <f>P124+P125+P126</f>
        <v>0</v>
      </c>
      <c r="R124" s="214"/>
      <c r="S124" s="313">
        <v>0</v>
      </c>
      <c r="T124" s="229">
        <v>0</v>
      </c>
      <c r="U124" s="232">
        <v>0</v>
      </c>
      <c r="V124" s="99"/>
      <c r="W124" s="297">
        <v>0</v>
      </c>
      <c r="X124" s="297">
        <v>0</v>
      </c>
    </row>
    <row r="125" spans="1:24" ht="13.5" customHeight="1">
      <c r="A125" s="201"/>
      <c r="B125" s="218"/>
      <c r="C125" s="108" t="s">
        <v>33</v>
      </c>
      <c r="D125" s="30">
        <v>0</v>
      </c>
      <c r="E125" s="30">
        <v>0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3">
        <f t="shared" si="5"/>
        <v>0</v>
      </c>
      <c r="Q125" s="214"/>
      <c r="R125" s="214"/>
      <c r="S125" s="311"/>
      <c r="T125" s="230"/>
      <c r="U125" s="233"/>
      <c r="V125" s="99"/>
      <c r="W125" s="295"/>
      <c r="X125" s="295"/>
    </row>
    <row r="126" spans="1:24" ht="13.5" customHeight="1" thickBot="1">
      <c r="A126" s="202"/>
      <c r="B126" s="219"/>
      <c r="C126" s="111" t="s">
        <v>34</v>
      </c>
      <c r="D126" s="42">
        <v>0</v>
      </c>
      <c r="E126" s="42">
        <v>0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  <c r="P126" s="53">
        <f t="shared" si="5"/>
        <v>0</v>
      </c>
      <c r="Q126" s="224"/>
      <c r="R126" s="224"/>
      <c r="S126" s="314"/>
      <c r="T126" s="231"/>
      <c r="U126" s="234"/>
      <c r="V126" s="99"/>
      <c r="W126" s="296"/>
      <c r="X126" s="296"/>
    </row>
    <row r="127" spans="1:24" ht="13.5" customHeight="1">
      <c r="A127" s="206" t="s">
        <v>47</v>
      </c>
      <c r="B127" s="220" t="s">
        <v>116</v>
      </c>
      <c r="C127" s="129" t="s">
        <v>21</v>
      </c>
      <c r="D127" s="30">
        <v>0</v>
      </c>
      <c r="E127" s="77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130">
        <v>0</v>
      </c>
      <c r="P127" s="59">
        <f t="shared" si="5"/>
        <v>0</v>
      </c>
      <c r="Q127" s="222">
        <v>37</v>
      </c>
      <c r="R127" s="222">
        <v>65</v>
      </c>
      <c r="S127" s="240">
        <v>0</v>
      </c>
      <c r="T127" s="240">
        <v>0</v>
      </c>
      <c r="U127" s="303">
        <v>0</v>
      </c>
      <c r="V127" s="99"/>
      <c r="W127" s="124"/>
      <c r="X127" s="124"/>
    </row>
    <row r="128" spans="1:24" ht="13.5" customHeight="1">
      <c r="A128" s="201"/>
      <c r="B128" s="218"/>
      <c r="C128" s="129" t="s">
        <v>33</v>
      </c>
      <c r="D128" s="30">
        <v>0</v>
      </c>
      <c r="E128" s="30">
        <v>0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37</v>
      </c>
      <c r="P128" s="55">
        <f t="shared" si="5"/>
        <v>37</v>
      </c>
      <c r="Q128" s="214"/>
      <c r="R128" s="214"/>
      <c r="S128" s="230"/>
      <c r="T128" s="230"/>
      <c r="U128" s="301"/>
      <c r="V128" s="99"/>
      <c r="W128" s="124"/>
      <c r="X128" s="124"/>
    </row>
    <row r="129" spans="1:24" ht="13.5" customHeight="1" thickBot="1">
      <c r="A129" s="201"/>
      <c r="B129" s="218"/>
      <c r="C129" s="129" t="s">
        <v>34</v>
      </c>
      <c r="D129" s="38">
        <v>0</v>
      </c>
      <c r="E129" s="30">
        <v>0</v>
      </c>
      <c r="F129" s="30">
        <v>0</v>
      </c>
      <c r="G129" s="2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61">
        <f t="shared" si="5"/>
        <v>0</v>
      </c>
      <c r="Q129" s="223"/>
      <c r="R129" s="214"/>
      <c r="S129" s="257"/>
      <c r="T129" s="257"/>
      <c r="U129" s="302"/>
      <c r="V129" s="99"/>
      <c r="W129" s="124"/>
      <c r="X129" s="124"/>
    </row>
    <row r="130" spans="1:24" ht="13.5" customHeight="1">
      <c r="A130" s="201"/>
      <c r="B130" s="277" t="s">
        <v>49</v>
      </c>
      <c r="C130" s="110" t="s">
        <v>21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130">
        <v>0</v>
      </c>
      <c r="P130" s="59">
        <v>0</v>
      </c>
      <c r="Q130" s="214">
        <v>28</v>
      </c>
      <c r="R130" s="214"/>
      <c r="S130" s="313">
        <v>0</v>
      </c>
      <c r="T130" s="229">
        <v>0</v>
      </c>
      <c r="U130" s="232">
        <v>0</v>
      </c>
      <c r="V130" s="99"/>
      <c r="W130" s="124"/>
      <c r="X130" s="124"/>
    </row>
    <row r="131" spans="1:24" ht="13.5" customHeight="1">
      <c r="A131" s="201"/>
      <c r="B131" s="218"/>
      <c r="C131" s="108" t="s">
        <v>33</v>
      </c>
      <c r="D131" s="30">
        <v>0</v>
      </c>
      <c r="E131" s="30">
        <v>0</v>
      </c>
      <c r="F131" s="30">
        <v>0</v>
      </c>
      <c r="G131" s="30">
        <v>0</v>
      </c>
      <c r="H131" s="30">
        <v>0</v>
      </c>
      <c r="I131" s="30">
        <v>0</v>
      </c>
      <c r="J131" s="125">
        <v>28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55">
        <v>28</v>
      </c>
      <c r="Q131" s="214"/>
      <c r="R131" s="214"/>
      <c r="S131" s="311"/>
      <c r="T131" s="230"/>
      <c r="U131" s="233"/>
      <c r="V131" s="99"/>
      <c r="W131" s="124"/>
      <c r="X131" s="124"/>
    </row>
    <row r="132" spans="1:24" ht="13.5" customHeight="1" thickBot="1">
      <c r="A132" s="202"/>
      <c r="B132" s="219"/>
      <c r="C132" s="111" t="s">
        <v>34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  <c r="P132" s="61">
        <v>0</v>
      </c>
      <c r="Q132" s="224"/>
      <c r="R132" s="224"/>
      <c r="S132" s="314"/>
      <c r="T132" s="231"/>
      <c r="U132" s="234"/>
      <c r="V132" s="99"/>
      <c r="W132" s="124"/>
      <c r="X132" s="124"/>
    </row>
    <row r="133" spans="1:24" ht="17.25" customHeight="1">
      <c r="A133" s="206" t="s">
        <v>53</v>
      </c>
      <c r="B133" s="220" t="s">
        <v>54</v>
      </c>
      <c r="C133" s="107" t="s">
        <v>21</v>
      </c>
      <c r="D133" s="26">
        <v>0</v>
      </c>
      <c r="E133" s="26">
        <v>0</v>
      </c>
      <c r="F133" s="26">
        <v>1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5</v>
      </c>
      <c r="M133" s="26">
        <v>0</v>
      </c>
      <c r="N133" s="26">
        <v>0</v>
      </c>
      <c r="O133" s="26">
        <v>0</v>
      </c>
      <c r="P133" s="54">
        <f aca="true" t="shared" si="6" ref="P133:P175">SUM(D133:O133)</f>
        <v>6</v>
      </c>
      <c r="Q133" s="222">
        <f>P133+P134+P135</f>
        <v>1334</v>
      </c>
      <c r="R133" s="222">
        <f>SUM(Q133:Q137)</f>
        <v>1369</v>
      </c>
      <c r="S133" s="310">
        <v>170</v>
      </c>
      <c r="T133" s="240">
        <v>47</v>
      </c>
      <c r="U133" s="241">
        <v>187</v>
      </c>
      <c r="V133" s="99"/>
      <c r="W133" s="294">
        <v>40</v>
      </c>
      <c r="X133" s="294">
        <v>0</v>
      </c>
    </row>
    <row r="134" spans="1:24" ht="17.25" customHeight="1">
      <c r="A134" s="201"/>
      <c r="B134" s="218"/>
      <c r="C134" s="108" t="s">
        <v>33</v>
      </c>
      <c r="D134" s="75">
        <v>0</v>
      </c>
      <c r="E134" s="75">
        <v>0</v>
      </c>
      <c r="F134" s="30">
        <f>12+75</f>
        <v>87</v>
      </c>
      <c r="G134" s="30">
        <v>61</v>
      </c>
      <c r="H134" s="30">
        <v>0</v>
      </c>
      <c r="I134" s="30">
        <v>0</v>
      </c>
      <c r="J134" s="30">
        <v>0</v>
      </c>
      <c r="K134" s="30">
        <v>0</v>
      </c>
      <c r="L134" s="30">
        <v>1104</v>
      </c>
      <c r="M134" s="30">
        <v>24</v>
      </c>
      <c r="N134" s="30">
        <v>32</v>
      </c>
      <c r="O134" s="30">
        <v>20</v>
      </c>
      <c r="P134" s="55">
        <f t="shared" si="6"/>
        <v>1328</v>
      </c>
      <c r="Q134" s="214"/>
      <c r="R134" s="214"/>
      <c r="S134" s="311"/>
      <c r="T134" s="230"/>
      <c r="U134" s="233"/>
      <c r="V134" s="99"/>
      <c r="W134" s="295"/>
      <c r="X134" s="295"/>
    </row>
    <row r="135" spans="1:24" ht="17.25" customHeight="1">
      <c r="A135" s="201"/>
      <c r="B135" s="221"/>
      <c r="C135" s="111" t="s">
        <v>34</v>
      </c>
      <c r="D135" s="78">
        <v>0</v>
      </c>
      <c r="E135" s="78">
        <v>0</v>
      </c>
      <c r="F135" s="78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58">
        <f t="shared" si="6"/>
        <v>0</v>
      </c>
      <c r="Q135" s="223"/>
      <c r="R135" s="214"/>
      <c r="S135" s="312"/>
      <c r="T135" s="257"/>
      <c r="U135" s="235"/>
      <c r="V135" s="99"/>
      <c r="W135" s="298"/>
      <c r="X135" s="298"/>
    </row>
    <row r="136" spans="1:24" ht="14.25" customHeight="1">
      <c r="A136" s="201"/>
      <c r="B136" s="217" t="s">
        <v>82</v>
      </c>
      <c r="C136" s="112" t="s">
        <v>21</v>
      </c>
      <c r="D136" s="79">
        <v>0</v>
      </c>
      <c r="E136" s="79">
        <v>0</v>
      </c>
      <c r="F136" s="79">
        <v>0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59">
        <f t="shared" si="6"/>
        <v>0</v>
      </c>
      <c r="Q136" s="213">
        <f>P136+P137+P138</f>
        <v>35</v>
      </c>
      <c r="R136" s="214"/>
      <c r="S136" s="313">
        <v>40</v>
      </c>
      <c r="T136" s="229">
        <v>67</v>
      </c>
      <c r="U136" s="232">
        <v>0</v>
      </c>
      <c r="V136" s="99"/>
      <c r="W136" s="297">
        <v>0</v>
      </c>
      <c r="X136" s="297">
        <v>0</v>
      </c>
    </row>
    <row r="137" spans="1:24" ht="14.25" customHeight="1">
      <c r="A137" s="201"/>
      <c r="B137" s="218"/>
      <c r="C137" s="108" t="s">
        <v>33</v>
      </c>
      <c r="D137" s="75">
        <v>0</v>
      </c>
      <c r="E137" s="75">
        <v>0</v>
      </c>
      <c r="F137" s="75">
        <v>0</v>
      </c>
      <c r="G137" s="30">
        <v>0</v>
      </c>
      <c r="H137" s="30">
        <v>0</v>
      </c>
      <c r="I137" s="95">
        <v>35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55">
        <f t="shared" si="6"/>
        <v>35</v>
      </c>
      <c r="Q137" s="214"/>
      <c r="R137" s="214"/>
      <c r="S137" s="311"/>
      <c r="T137" s="230"/>
      <c r="U137" s="233"/>
      <c r="V137" s="99"/>
      <c r="W137" s="295"/>
      <c r="X137" s="295"/>
    </row>
    <row r="138" spans="1:24" ht="14.25" customHeight="1" thickBot="1">
      <c r="A138" s="202"/>
      <c r="B138" s="219"/>
      <c r="C138" s="109" t="s">
        <v>34</v>
      </c>
      <c r="D138" s="80">
        <v>0</v>
      </c>
      <c r="E138" s="80">
        <v>0</v>
      </c>
      <c r="F138" s="80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61">
        <f t="shared" si="6"/>
        <v>0</v>
      </c>
      <c r="Q138" s="224"/>
      <c r="R138" s="224"/>
      <c r="S138" s="314"/>
      <c r="T138" s="231"/>
      <c r="U138" s="234"/>
      <c r="V138" s="99"/>
      <c r="W138" s="296"/>
      <c r="X138" s="296"/>
    </row>
    <row r="139" spans="1:24" ht="14.25" customHeight="1">
      <c r="A139" s="206" t="s">
        <v>41</v>
      </c>
      <c r="B139" s="220" t="s">
        <v>42</v>
      </c>
      <c r="C139" s="107" t="s">
        <v>21</v>
      </c>
      <c r="D139" s="74">
        <v>0</v>
      </c>
      <c r="E139" s="74">
        <v>0</v>
      </c>
      <c r="F139" s="74">
        <v>0</v>
      </c>
      <c r="G139" s="74">
        <v>0</v>
      </c>
      <c r="H139" s="74">
        <v>0</v>
      </c>
      <c r="I139" s="74">
        <v>0</v>
      </c>
      <c r="J139" s="74">
        <v>0</v>
      </c>
      <c r="K139" s="74">
        <v>0</v>
      </c>
      <c r="L139" s="74">
        <v>0</v>
      </c>
      <c r="M139" s="74">
        <v>0</v>
      </c>
      <c r="N139" s="74">
        <v>0</v>
      </c>
      <c r="O139" s="74">
        <v>0</v>
      </c>
      <c r="P139" s="54">
        <f t="shared" si="6"/>
        <v>0</v>
      </c>
      <c r="Q139" s="222">
        <f>P139+P140+P141</f>
        <v>0</v>
      </c>
      <c r="R139" s="222">
        <f>SUM(Q139:Q150)</f>
        <v>475</v>
      </c>
      <c r="S139" s="310">
        <v>0</v>
      </c>
      <c r="T139" s="240">
        <v>0</v>
      </c>
      <c r="U139" s="241">
        <v>16</v>
      </c>
      <c r="V139" s="99"/>
      <c r="W139" s="294"/>
      <c r="X139" s="294">
        <v>0</v>
      </c>
    </row>
    <row r="140" spans="1:24" ht="14.25" customHeight="1">
      <c r="A140" s="201"/>
      <c r="B140" s="218"/>
      <c r="C140" s="108" t="s">
        <v>33</v>
      </c>
      <c r="D140" s="75">
        <v>0</v>
      </c>
      <c r="E140" s="75">
        <v>0</v>
      </c>
      <c r="F140" s="75">
        <v>0</v>
      </c>
      <c r="G140" s="75">
        <v>0</v>
      </c>
      <c r="H140" s="75">
        <v>0</v>
      </c>
      <c r="I140" s="75">
        <v>0</v>
      </c>
      <c r="J140" s="75">
        <v>0</v>
      </c>
      <c r="K140" s="75">
        <v>0</v>
      </c>
      <c r="L140" s="75">
        <v>0</v>
      </c>
      <c r="M140" s="75">
        <v>0</v>
      </c>
      <c r="N140" s="75">
        <v>0</v>
      </c>
      <c r="O140" s="75">
        <v>0</v>
      </c>
      <c r="P140" s="55">
        <f t="shared" si="6"/>
        <v>0</v>
      </c>
      <c r="Q140" s="214"/>
      <c r="R140" s="214"/>
      <c r="S140" s="311"/>
      <c r="T140" s="230"/>
      <c r="U140" s="233"/>
      <c r="V140" s="99"/>
      <c r="W140" s="295"/>
      <c r="X140" s="295"/>
    </row>
    <row r="141" spans="1:24" ht="14.25" customHeight="1">
      <c r="A141" s="201"/>
      <c r="B141" s="221"/>
      <c r="C141" s="111" t="s">
        <v>34</v>
      </c>
      <c r="D141" s="78">
        <v>0</v>
      </c>
      <c r="E141" s="78">
        <v>0</v>
      </c>
      <c r="F141" s="78">
        <v>0</v>
      </c>
      <c r="G141" s="78">
        <v>0</v>
      </c>
      <c r="H141" s="78">
        <v>0</v>
      </c>
      <c r="I141" s="78">
        <v>0</v>
      </c>
      <c r="J141" s="78">
        <v>0</v>
      </c>
      <c r="K141" s="78">
        <v>0</v>
      </c>
      <c r="L141" s="78">
        <v>0</v>
      </c>
      <c r="M141" s="78">
        <v>0</v>
      </c>
      <c r="N141" s="78">
        <v>0</v>
      </c>
      <c r="O141" s="78">
        <v>0</v>
      </c>
      <c r="P141" s="58">
        <f t="shared" si="6"/>
        <v>0</v>
      </c>
      <c r="Q141" s="223"/>
      <c r="R141" s="214"/>
      <c r="S141" s="312"/>
      <c r="T141" s="257"/>
      <c r="U141" s="235"/>
      <c r="V141" s="99"/>
      <c r="W141" s="298"/>
      <c r="X141" s="298"/>
    </row>
    <row r="142" spans="1:24" ht="16.5" customHeight="1">
      <c r="A142" s="201"/>
      <c r="B142" s="217" t="s">
        <v>43</v>
      </c>
      <c r="C142" s="112" t="s">
        <v>21</v>
      </c>
      <c r="D142" s="79">
        <v>0</v>
      </c>
      <c r="E142" s="79">
        <v>0</v>
      </c>
      <c r="F142" s="79">
        <v>0</v>
      </c>
      <c r="G142" s="46">
        <v>3</v>
      </c>
      <c r="H142" s="46">
        <v>2</v>
      </c>
      <c r="I142" s="79">
        <v>0</v>
      </c>
      <c r="J142" s="79">
        <v>0</v>
      </c>
      <c r="K142" s="79">
        <v>0</v>
      </c>
      <c r="L142" s="46">
        <v>0</v>
      </c>
      <c r="M142" s="47">
        <v>0</v>
      </c>
      <c r="N142" s="47">
        <v>0</v>
      </c>
      <c r="O142" s="47">
        <v>0</v>
      </c>
      <c r="P142" s="57">
        <f t="shared" si="6"/>
        <v>5</v>
      </c>
      <c r="Q142" s="213">
        <f>P142+P143+P144</f>
        <v>183</v>
      </c>
      <c r="R142" s="214"/>
      <c r="S142" s="313">
        <v>855</v>
      </c>
      <c r="T142" s="229">
        <v>910</v>
      </c>
      <c r="U142" s="232">
        <v>485</v>
      </c>
      <c r="V142" s="99"/>
      <c r="W142" s="297">
        <v>68</v>
      </c>
      <c r="X142" s="297">
        <v>66</v>
      </c>
    </row>
    <row r="143" spans="1:24" ht="16.5" customHeight="1">
      <c r="A143" s="201"/>
      <c r="B143" s="218"/>
      <c r="C143" s="108" t="s">
        <v>33</v>
      </c>
      <c r="D143" s="75">
        <v>0</v>
      </c>
      <c r="E143" s="75">
        <v>20</v>
      </c>
      <c r="F143" s="46">
        <v>0</v>
      </c>
      <c r="G143" s="46">
        <v>36</v>
      </c>
      <c r="H143" s="46">
        <v>54</v>
      </c>
      <c r="I143" s="75">
        <v>0</v>
      </c>
      <c r="J143" s="75">
        <v>0</v>
      </c>
      <c r="K143" s="75">
        <v>0</v>
      </c>
      <c r="L143" s="30">
        <v>0</v>
      </c>
      <c r="M143" s="31">
        <v>0</v>
      </c>
      <c r="N143" s="31">
        <v>68</v>
      </c>
      <c r="O143" s="31">
        <v>0</v>
      </c>
      <c r="P143" s="55">
        <f t="shared" si="6"/>
        <v>178</v>
      </c>
      <c r="Q143" s="214"/>
      <c r="R143" s="214"/>
      <c r="S143" s="311"/>
      <c r="T143" s="230"/>
      <c r="U143" s="233"/>
      <c r="V143" s="99"/>
      <c r="W143" s="295"/>
      <c r="X143" s="295"/>
    </row>
    <row r="144" spans="1:24" ht="16.5" customHeight="1">
      <c r="A144" s="201"/>
      <c r="B144" s="221"/>
      <c r="C144" s="109" t="s">
        <v>34</v>
      </c>
      <c r="D144" s="78">
        <v>0</v>
      </c>
      <c r="E144" s="78">
        <v>0</v>
      </c>
      <c r="F144" s="78">
        <v>0</v>
      </c>
      <c r="G144" s="42">
        <v>0</v>
      </c>
      <c r="H144" s="42">
        <v>0</v>
      </c>
      <c r="I144" s="42">
        <v>0</v>
      </c>
      <c r="J144" s="42">
        <v>0</v>
      </c>
      <c r="K144" s="42">
        <v>0</v>
      </c>
      <c r="L144" s="42">
        <v>0</v>
      </c>
      <c r="M144" s="43">
        <v>0</v>
      </c>
      <c r="N144" s="43">
        <v>0</v>
      </c>
      <c r="O144" s="43">
        <v>0</v>
      </c>
      <c r="P144" s="58">
        <f t="shared" si="6"/>
        <v>0</v>
      </c>
      <c r="Q144" s="223"/>
      <c r="R144" s="214"/>
      <c r="S144" s="312"/>
      <c r="T144" s="257"/>
      <c r="U144" s="235"/>
      <c r="V144" s="99"/>
      <c r="W144" s="298"/>
      <c r="X144" s="298"/>
    </row>
    <row r="145" spans="1:24" ht="16.5" customHeight="1">
      <c r="A145" s="201"/>
      <c r="B145" s="217" t="s">
        <v>85</v>
      </c>
      <c r="C145" s="110" t="s">
        <v>21</v>
      </c>
      <c r="D145" s="77">
        <v>0</v>
      </c>
      <c r="E145" s="77">
        <v>0</v>
      </c>
      <c r="F145" s="77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2</v>
      </c>
      <c r="M145" s="39">
        <v>0</v>
      </c>
      <c r="N145" s="39">
        <v>0</v>
      </c>
      <c r="O145" s="39">
        <v>0</v>
      </c>
      <c r="P145" s="57">
        <f t="shared" si="6"/>
        <v>2</v>
      </c>
      <c r="Q145" s="213">
        <f>P145+P146+P147</f>
        <v>252</v>
      </c>
      <c r="R145" s="214"/>
      <c r="S145" s="313">
        <v>90</v>
      </c>
      <c r="T145" s="229">
        <v>754</v>
      </c>
      <c r="U145" s="232">
        <v>177</v>
      </c>
      <c r="V145" s="99"/>
      <c r="W145" s="297"/>
      <c r="X145" s="297">
        <v>0</v>
      </c>
    </row>
    <row r="146" spans="1:24" ht="16.5" customHeight="1">
      <c r="A146" s="201"/>
      <c r="B146" s="218"/>
      <c r="C146" s="108" t="s">
        <v>33</v>
      </c>
      <c r="D146" s="79">
        <v>0</v>
      </c>
      <c r="E146" s="79">
        <v>0</v>
      </c>
      <c r="F146" s="79">
        <v>0</v>
      </c>
      <c r="G146" s="46">
        <v>0</v>
      </c>
      <c r="H146" s="46">
        <v>0</v>
      </c>
      <c r="I146" s="46">
        <v>18</v>
      </c>
      <c r="J146" s="46">
        <v>0</v>
      </c>
      <c r="K146" s="46">
        <v>0</v>
      </c>
      <c r="L146" s="30">
        <v>152</v>
      </c>
      <c r="M146" s="31">
        <v>80</v>
      </c>
      <c r="N146" s="31">
        <v>0</v>
      </c>
      <c r="O146" s="31">
        <v>0</v>
      </c>
      <c r="P146" s="55">
        <f t="shared" si="6"/>
        <v>250</v>
      </c>
      <c r="Q146" s="214"/>
      <c r="R146" s="214"/>
      <c r="S146" s="311"/>
      <c r="T146" s="230"/>
      <c r="U146" s="233"/>
      <c r="V146" s="99"/>
      <c r="W146" s="295"/>
      <c r="X146" s="295"/>
    </row>
    <row r="147" spans="1:24" ht="16.5" customHeight="1" thickBot="1">
      <c r="A147" s="201"/>
      <c r="B147" s="221"/>
      <c r="C147" s="111" t="s">
        <v>34</v>
      </c>
      <c r="D147" s="78">
        <v>0</v>
      </c>
      <c r="E147" s="78">
        <v>0</v>
      </c>
      <c r="F147" s="78">
        <v>0</v>
      </c>
      <c r="G147" s="42">
        <v>0</v>
      </c>
      <c r="H147" s="42">
        <v>0</v>
      </c>
      <c r="I147" s="42">
        <v>0</v>
      </c>
      <c r="J147" s="42">
        <v>0</v>
      </c>
      <c r="K147" s="42">
        <v>0</v>
      </c>
      <c r="L147" s="42">
        <v>0</v>
      </c>
      <c r="M147" s="43">
        <v>0</v>
      </c>
      <c r="N147" s="43">
        <v>0</v>
      </c>
      <c r="O147" s="43">
        <v>0</v>
      </c>
      <c r="P147" s="58">
        <f t="shared" si="6"/>
        <v>0</v>
      </c>
      <c r="Q147" s="223"/>
      <c r="R147" s="214"/>
      <c r="S147" s="312"/>
      <c r="T147" s="257"/>
      <c r="U147" s="235"/>
      <c r="V147" s="99"/>
      <c r="W147" s="298"/>
      <c r="X147" s="296"/>
    </row>
    <row r="148" spans="1:24" ht="16.5" customHeight="1">
      <c r="A148" s="201"/>
      <c r="B148" s="217" t="s">
        <v>96</v>
      </c>
      <c r="C148" s="112" t="s">
        <v>21</v>
      </c>
      <c r="D148" s="79">
        <v>0</v>
      </c>
      <c r="E148" s="79">
        <v>0</v>
      </c>
      <c r="F148" s="79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7">
        <v>0</v>
      </c>
      <c r="N148" s="47">
        <v>0</v>
      </c>
      <c r="O148" s="47">
        <v>0</v>
      </c>
      <c r="P148" s="59">
        <f t="shared" si="6"/>
        <v>0</v>
      </c>
      <c r="Q148" s="213">
        <f>P148+P149+P150</f>
        <v>40</v>
      </c>
      <c r="R148" s="214"/>
      <c r="S148" s="313">
        <v>48</v>
      </c>
      <c r="T148" s="229">
        <v>0</v>
      </c>
      <c r="U148" s="232">
        <v>0</v>
      </c>
      <c r="V148" s="99"/>
      <c r="W148" s="297"/>
      <c r="X148" s="297">
        <v>0</v>
      </c>
    </row>
    <row r="149" spans="1:24" ht="16.5" customHeight="1">
      <c r="A149" s="201"/>
      <c r="B149" s="218"/>
      <c r="C149" s="108" t="s">
        <v>33</v>
      </c>
      <c r="D149" s="79">
        <v>0</v>
      </c>
      <c r="E149" s="79">
        <v>0</v>
      </c>
      <c r="F149" s="79">
        <v>0</v>
      </c>
      <c r="G149" s="46">
        <v>0</v>
      </c>
      <c r="H149" s="46">
        <v>0</v>
      </c>
      <c r="I149" s="46">
        <v>0</v>
      </c>
      <c r="J149" s="46">
        <v>40</v>
      </c>
      <c r="K149" s="46">
        <v>0</v>
      </c>
      <c r="L149" s="31">
        <v>0</v>
      </c>
      <c r="M149" s="31">
        <v>0</v>
      </c>
      <c r="N149" s="31">
        <v>0</v>
      </c>
      <c r="O149" s="31">
        <v>0</v>
      </c>
      <c r="P149" s="55">
        <f t="shared" si="6"/>
        <v>40</v>
      </c>
      <c r="Q149" s="214"/>
      <c r="R149" s="214"/>
      <c r="S149" s="311"/>
      <c r="T149" s="230"/>
      <c r="U149" s="233"/>
      <c r="V149" s="99"/>
      <c r="W149" s="295"/>
      <c r="X149" s="295"/>
    </row>
    <row r="150" spans="1:24" ht="16.5" customHeight="1" thickBot="1">
      <c r="A150" s="202"/>
      <c r="B150" s="219"/>
      <c r="C150" s="113" t="s">
        <v>34</v>
      </c>
      <c r="D150" s="80">
        <v>0</v>
      </c>
      <c r="E150" s="80">
        <v>0</v>
      </c>
      <c r="F150" s="80">
        <v>0</v>
      </c>
      <c r="G150" s="50">
        <v>0</v>
      </c>
      <c r="H150" s="50">
        <v>0</v>
      </c>
      <c r="I150" s="50">
        <v>0</v>
      </c>
      <c r="J150" s="50">
        <v>0</v>
      </c>
      <c r="K150" s="50">
        <v>0</v>
      </c>
      <c r="L150" s="51">
        <v>0</v>
      </c>
      <c r="M150" s="51">
        <v>0</v>
      </c>
      <c r="N150" s="51">
        <v>0</v>
      </c>
      <c r="O150" s="51">
        <v>0</v>
      </c>
      <c r="P150" s="61">
        <f t="shared" si="6"/>
        <v>0</v>
      </c>
      <c r="Q150" s="224"/>
      <c r="R150" s="224"/>
      <c r="S150" s="314"/>
      <c r="T150" s="231"/>
      <c r="U150" s="234"/>
      <c r="V150" s="99"/>
      <c r="W150" s="296"/>
      <c r="X150" s="296"/>
    </row>
    <row r="151" spans="1:24" ht="17.25" customHeight="1">
      <c r="A151" s="252" t="s">
        <v>58</v>
      </c>
      <c r="B151" s="220" t="s">
        <v>59</v>
      </c>
      <c r="C151" s="112" t="s">
        <v>21</v>
      </c>
      <c r="D151" s="79">
        <v>0</v>
      </c>
      <c r="E151" s="79">
        <v>0</v>
      </c>
      <c r="F151" s="79">
        <v>0</v>
      </c>
      <c r="G151" s="46">
        <v>0</v>
      </c>
      <c r="H151" s="79">
        <v>0</v>
      </c>
      <c r="I151" s="79">
        <v>0</v>
      </c>
      <c r="J151" s="79">
        <v>0</v>
      </c>
      <c r="K151" s="47">
        <v>0</v>
      </c>
      <c r="L151" s="47">
        <v>0</v>
      </c>
      <c r="M151" s="47">
        <v>0</v>
      </c>
      <c r="N151" s="47">
        <v>0</v>
      </c>
      <c r="O151" s="48">
        <v>0</v>
      </c>
      <c r="P151" s="54">
        <f t="shared" si="6"/>
        <v>0</v>
      </c>
      <c r="Q151" s="222">
        <f>P151+P152+P153</f>
        <v>190</v>
      </c>
      <c r="R151" s="222">
        <f>SUM(Q151)</f>
        <v>190</v>
      </c>
      <c r="S151" s="240">
        <v>1050</v>
      </c>
      <c r="T151" s="240">
        <v>734</v>
      </c>
      <c r="U151" s="241">
        <v>1414</v>
      </c>
      <c r="V151" s="99"/>
      <c r="W151" s="294">
        <v>1199</v>
      </c>
      <c r="X151" s="294">
        <v>88</v>
      </c>
    </row>
    <row r="152" spans="1:24" ht="17.25" customHeight="1">
      <c r="A152" s="253"/>
      <c r="B152" s="218"/>
      <c r="C152" s="108" t="s">
        <v>33</v>
      </c>
      <c r="D152" s="75">
        <v>0</v>
      </c>
      <c r="E152" s="75">
        <v>0</v>
      </c>
      <c r="F152" s="75">
        <v>0</v>
      </c>
      <c r="G152" s="30">
        <v>20</v>
      </c>
      <c r="H152" s="75">
        <v>0</v>
      </c>
      <c r="I152" s="75">
        <v>0</v>
      </c>
      <c r="J152" s="30">
        <v>0</v>
      </c>
      <c r="K152" s="31">
        <v>16</v>
      </c>
      <c r="L152" s="31">
        <v>98</v>
      </c>
      <c r="M152" s="31">
        <v>0</v>
      </c>
      <c r="N152" s="31">
        <v>36</v>
      </c>
      <c r="O152" s="32">
        <v>20</v>
      </c>
      <c r="P152" s="55">
        <f t="shared" si="6"/>
        <v>190</v>
      </c>
      <c r="Q152" s="214"/>
      <c r="R152" s="214"/>
      <c r="S152" s="230"/>
      <c r="T152" s="230"/>
      <c r="U152" s="233"/>
      <c r="V152" s="99"/>
      <c r="W152" s="295"/>
      <c r="X152" s="295"/>
    </row>
    <row r="153" spans="1:24" ht="17.25" customHeight="1" thickBot="1">
      <c r="A153" s="254"/>
      <c r="B153" s="219"/>
      <c r="C153" s="109" t="s">
        <v>34</v>
      </c>
      <c r="D153" s="76">
        <v>0</v>
      </c>
      <c r="E153" s="76">
        <v>0</v>
      </c>
      <c r="F153" s="76">
        <v>0</v>
      </c>
      <c r="G153" s="34">
        <v>0</v>
      </c>
      <c r="H153" s="76">
        <v>0</v>
      </c>
      <c r="I153" s="76">
        <v>0</v>
      </c>
      <c r="J153" s="76">
        <v>0</v>
      </c>
      <c r="K153" s="50">
        <v>0</v>
      </c>
      <c r="L153" s="51">
        <v>0</v>
      </c>
      <c r="M153" s="51">
        <v>0</v>
      </c>
      <c r="N153" s="51">
        <v>0</v>
      </c>
      <c r="O153" s="51">
        <v>0</v>
      </c>
      <c r="P153" s="61">
        <f t="shared" si="6"/>
        <v>0</v>
      </c>
      <c r="Q153" s="224"/>
      <c r="R153" s="224"/>
      <c r="S153" s="231"/>
      <c r="T153" s="231"/>
      <c r="U153" s="234"/>
      <c r="V153" s="99"/>
      <c r="W153" s="296"/>
      <c r="X153" s="296"/>
    </row>
    <row r="154" spans="1:24" ht="16.5" customHeight="1">
      <c r="A154" s="252" t="s">
        <v>60</v>
      </c>
      <c r="B154" s="220" t="s">
        <v>61</v>
      </c>
      <c r="C154" s="107" t="s">
        <v>21</v>
      </c>
      <c r="D154" s="74">
        <v>0</v>
      </c>
      <c r="E154" s="74">
        <v>0</v>
      </c>
      <c r="F154" s="74">
        <v>0</v>
      </c>
      <c r="G154" s="74">
        <v>0</v>
      </c>
      <c r="H154" s="74">
        <v>0</v>
      </c>
      <c r="I154" s="74">
        <v>0</v>
      </c>
      <c r="J154" s="74">
        <v>0</v>
      </c>
      <c r="K154" s="74">
        <v>0</v>
      </c>
      <c r="L154" s="46">
        <v>0</v>
      </c>
      <c r="M154" s="46">
        <v>0</v>
      </c>
      <c r="N154" s="46">
        <v>0</v>
      </c>
      <c r="O154" s="46">
        <v>0</v>
      </c>
      <c r="P154" s="87">
        <f t="shared" si="6"/>
        <v>0</v>
      </c>
      <c r="Q154" s="222">
        <f>P154+P155+P156</f>
        <v>80</v>
      </c>
      <c r="R154" s="222">
        <f>SUM(Q154)</f>
        <v>80</v>
      </c>
      <c r="S154" s="240">
        <v>18</v>
      </c>
      <c r="T154" s="240">
        <v>0</v>
      </c>
      <c r="U154" s="241">
        <v>0</v>
      </c>
      <c r="V154" s="99"/>
      <c r="W154" s="294"/>
      <c r="X154" s="294"/>
    </row>
    <row r="155" spans="1:24" ht="16.5" customHeight="1">
      <c r="A155" s="253"/>
      <c r="B155" s="218"/>
      <c r="C155" s="108" t="s">
        <v>33</v>
      </c>
      <c r="D155" s="75">
        <f>16+64</f>
        <v>80</v>
      </c>
      <c r="E155" s="75">
        <v>0</v>
      </c>
      <c r="F155" s="75">
        <v>0</v>
      </c>
      <c r="G155" s="75">
        <v>0</v>
      </c>
      <c r="H155" s="75">
        <v>0</v>
      </c>
      <c r="I155" s="75">
        <v>0</v>
      </c>
      <c r="J155" s="75">
        <v>0</v>
      </c>
      <c r="K155" s="75">
        <v>0</v>
      </c>
      <c r="L155" s="30">
        <v>0</v>
      </c>
      <c r="M155" s="30">
        <v>0</v>
      </c>
      <c r="N155" s="30">
        <v>0</v>
      </c>
      <c r="O155" s="30">
        <v>0</v>
      </c>
      <c r="P155" s="88">
        <f t="shared" si="6"/>
        <v>80</v>
      </c>
      <c r="Q155" s="214"/>
      <c r="R155" s="214"/>
      <c r="S155" s="230"/>
      <c r="T155" s="230"/>
      <c r="U155" s="233"/>
      <c r="V155" s="99"/>
      <c r="W155" s="295"/>
      <c r="X155" s="295"/>
    </row>
    <row r="156" spans="1:24" ht="16.5" customHeight="1" thickBot="1">
      <c r="A156" s="254"/>
      <c r="B156" s="219"/>
      <c r="C156" s="109" t="s">
        <v>34</v>
      </c>
      <c r="D156" s="78">
        <v>0</v>
      </c>
      <c r="E156" s="78">
        <v>0</v>
      </c>
      <c r="F156" s="78">
        <v>0</v>
      </c>
      <c r="G156" s="78">
        <v>0</v>
      </c>
      <c r="H156" s="78">
        <v>0</v>
      </c>
      <c r="I156" s="78">
        <v>0</v>
      </c>
      <c r="J156" s="78">
        <v>0</v>
      </c>
      <c r="K156" s="78">
        <v>0</v>
      </c>
      <c r="L156" s="42">
        <v>0</v>
      </c>
      <c r="M156" s="42">
        <v>0</v>
      </c>
      <c r="N156" s="42">
        <v>0</v>
      </c>
      <c r="O156" s="42">
        <v>0</v>
      </c>
      <c r="P156" s="89">
        <f t="shared" si="6"/>
        <v>0</v>
      </c>
      <c r="Q156" s="224"/>
      <c r="R156" s="224"/>
      <c r="S156" s="231"/>
      <c r="T156" s="231"/>
      <c r="U156" s="234"/>
      <c r="V156" s="99"/>
      <c r="W156" s="296"/>
      <c r="X156" s="298"/>
    </row>
    <row r="157" spans="1:24" ht="16.5" customHeight="1">
      <c r="A157" s="206" t="s">
        <v>67</v>
      </c>
      <c r="B157" s="220" t="s">
        <v>68</v>
      </c>
      <c r="C157" s="107" t="s">
        <v>21</v>
      </c>
      <c r="D157" s="74">
        <v>0</v>
      </c>
      <c r="E157" s="74">
        <v>0</v>
      </c>
      <c r="F157" s="74">
        <v>0</v>
      </c>
      <c r="G157" s="74">
        <v>0</v>
      </c>
      <c r="H157" s="74">
        <v>0</v>
      </c>
      <c r="I157" s="74">
        <v>0</v>
      </c>
      <c r="J157" s="127">
        <v>3</v>
      </c>
      <c r="K157" s="26">
        <v>0</v>
      </c>
      <c r="L157" s="26">
        <v>0</v>
      </c>
      <c r="M157" s="26">
        <v>0</v>
      </c>
      <c r="N157" s="26">
        <v>0</v>
      </c>
      <c r="O157" s="26">
        <v>0</v>
      </c>
      <c r="P157" s="54">
        <f t="shared" si="6"/>
        <v>3</v>
      </c>
      <c r="Q157" s="222">
        <f>P157+P158+P159</f>
        <v>308</v>
      </c>
      <c r="R157" s="222">
        <f>SUM(Q157:Q162)</f>
        <v>659</v>
      </c>
      <c r="S157" s="240">
        <v>288</v>
      </c>
      <c r="T157" s="240">
        <v>869</v>
      </c>
      <c r="U157" s="241">
        <v>292</v>
      </c>
      <c r="V157" s="99"/>
      <c r="W157" s="294">
        <v>0</v>
      </c>
      <c r="X157" s="294">
        <v>250</v>
      </c>
    </row>
    <row r="158" spans="1:24" ht="16.5" customHeight="1">
      <c r="A158" s="201"/>
      <c r="B158" s="218"/>
      <c r="C158" s="108" t="s">
        <v>33</v>
      </c>
      <c r="D158" s="75">
        <v>36</v>
      </c>
      <c r="E158" s="75">
        <v>0</v>
      </c>
      <c r="F158" s="75">
        <v>20</v>
      </c>
      <c r="G158" s="75">
        <v>38</v>
      </c>
      <c r="H158" s="75">
        <v>0</v>
      </c>
      <c r="I158" s="75">
        <v>60</v>
      </c>
      <c r="J158" s="126">
        <v>83</v>
      </c>
      <c r="K158" s="30">
        <v>0</v>
      </c>
      <c r="L158" s="30">
        <v>20</v>
      </c>
      <c r="M158" s="30">
        <v>0</v>
      </c>
      <c r="N158" s="30">
        <v>0</v>
      </c>
      <c r="O158" s="32">
        <v>48</v>
      </c>
      <c r="P158" s="55">
        <f t="shared" si="6"/>
        <v>305</v>
      </c>
      <c r="Q158" s="214"/>
      <c r="R158" s="214"/>
      <c r="S158" s="230"/>
      <c r="T158" s="230"/>
      <c r="U158" s="233"/>
      <c r="V158" s="99"/>
      <c r="W158" s="295"/>
      <c r="X158" s="295"/>
    </row>
    <row r="159" spans="1:24" ht="16.5" customHeight="1">
      <c r="A159" s="201"/>
      <c r="B159" s="221"/>
      <c r="C159" s="109" t="s">
        <v>34</v>
      </c>
      <c r="D159" s="78">
        <v>0</v>
      </c>
      <c r="E159" s="78">
        <v>0</v>
      </c>
      <c r="F159" s="78">
        <v>0</v>
      </c>
      <c r="G159" s="78">
        <v>0</v>
      </c>
      <c r="H159" s="78">
        <v>0</v>
      </c>
      <c r="I159" s="78">
        <v>0</v>
      </c>
      <c r="J159" s="78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  <c r="P159" s="58">
        <f t="shared" si="6"/>
        <v>0</v>
      </c>
      <c r="Q159" s="223"/>
      <c r="R159" s="214"/>
      <c r="S159" s="257"/>
      <c r="T159" s="257"/>
      <c r="U159" s="235"/>
      <c r="V159" s="99"/>
      <c r="W159" s="298"/>
      <c r="X159" s="298"/>
    </row>
    <row r="160" spans="1:24" ht="13.5" customHeight="1">
      <c r="A160" s="201"/>
      <c r="B160" s="217" t="s">
        <v>69</v>
      </c>
      <c r="C160" s="110" t="s">
        <v>21</v>
      </c>
      <c r="D160" s="79">
        <v>0</v>
      </c>
      <c r="E160" s="79">
        <v>0</v>
      </c>
      <c r="F160" s="79">
        <v>0</v>
      </c>
      <c r="G160" s="79">
        <v>0</v>
      </c>
      <c r="H160" s="79">
        <v>0</v>
      </c>
      <c r="I160" s="79">
        <v>0</v>
      </c>
      <c r="J160" s="79">
        <v>0</v>
      </c>
      <c r="K160" s="79">
        <v>0</v>
      </c>
      <c r="L160" s="79">
        <v>0</v>
      </c>
      <c r="M160" s="79">
        <v>0</v>
      </c>
      <c r="N160" s="79">
        <v>0</v>
      </c>
      <c r="O160" s="79">
        <v>0</v>
      </c>
      <c r="P160" s="57">
        <f t="shared" si="6"/>
        <v>0</v>
      </c>
      <c r="Q160" s="213">
        <f>P160+P161+P162</f>
        <v>351</v>
      </c>
      <c r="R160" s="214"/>
      <c r="S160" s="229">
        <v>0</v>
      </c>
      <c r="T160" s="229">
        <v>1404</v>
      </c>
      <c r="U160" s="232">
        <v>737</v>
      </c>
      <c r="V160" s="99"/>
      <c r="W160" s="297">
        <v>254</v>
      </c>
      <c r="X160" s="297">
        <v>111</v>
      </c>
    </row>
    <row r="161" spans="1:24" ht="13.5" customHeight="1">
      <c r="A161" s="201"/>
      <c r="B161" s="218"/>
      <c r="C161" s="108" t="s">
        <v>33</v>
      </c>
      <c r="D161" s="75">
        <v>0</v>
      </c>
      <c r="E161" s="75">
        <v>0</v>
      </c>
      <c r="F161" s="75">
        <v>331</v>
      </c>
      <c r="G161" s="75">
        <v>20</v>
      </c>
      <c r="H161" s="75">
        <v>0</v>
      </c>
      <c r="I161" s="75">
        <v>0</v>
      </c>
      <c r="J161" s="75">
        <v>0</v>
      </c>
      <c r="K161" s="75">
        <v>0</v>
      </c>
      <c r="L161" s="75">
        <v>0</v>
      </c>
      <c r="M161" s="75">
        <v>0</v>
      </c>
      <c r="N161" s="75">
        <v>0</v>
      </c>
      <c r="O161" s="75">
        <v>0</v>
      </c>
      <c r="P161" s="55">
        <f t="shared" si="6"/>
        <v>351</v>
      </c>
      <c r="Q161" s="214"/>
      <c r="R161" s="214"/>
      <c r="S161" s="230"/>
      <c r="T161" s="230"/>
      <c r="U161" s="233"/>
      <c r="V161" s="99"/>
      <c r="W161" s="295"/>
      <c r="X161" s="295"/>
    </row>
    <row r="162" spans="1:24" ht="13.5" customHeight="1" thickBot="1">
      <c r="A162" s="202"/>
      <c r="B162" s="219"/>
      <c r="C162" s="113" t="s">
        <v>34</v>
      </c>
      <c r="D162" s="80">
        <v>0</v>
      </c>
      <c r="E162" s="80">
        <v>0</v>
      </c>
      <c r="F162" s="80">
        <v>0</v>
      </c>
      <c r="G162" s="80">
        <v>0</v>
      </c>
      <c r="H162" s="80">
        <v>0</v>
      </c>
      <c r="I162" s="80">
        <v>0</v>
      </c>
      <c r="J162" s="80">
        <v>0</v>
      </c>
      <c r="K162" s="80">
        <v>0</v>
      </c>
      <c r="L162" s="50">
        <v>0</v>
      </c>
      <c r="M162" s="51">
        <v>0</v>
      </c>
      <c r="N162" s="51">
        <v>0</v>
      </c>
      <c r="O162" s="51">
        <v>0</v>
      </c>
      <c r="P162" s="61">
        <f t="shared" si="6"/>
        <v>0</v>
      </c>
      <c r="Q162" s="224"/>
      <c r="R162" s="224"/>
      <c r="S162" s="231"/>
      <c r="T162" s="231"/>
      <c r="U162" s="234"/>
      <c r="V162" s="99"/>
      <c r="W162" s="296"/>
      <c r="X162" s="296"/>
    </row>
    <row r="163" spans="1:24" ht="16.5" customHeight="1">
      <c r="A163" s="206" t="s">
        <v>70</v>
      </c>
      <c r="B163" s="220" t="s">
        <v>71</v>
      </c>
      <c r="C163" s="107" t="s">
        <v>21</v>
      </c>
      <c r="D163" s="74">
        <v>0</v>
      </c>
      <c r="E163" s="74">
        <v>0</v>
      </c>
      <c r="F163" s="74">
        <v>0</v>
      </c>
      <c r="G163" s="74">
        <v>0</v>
      </c>
      <c r="H163" s="74">
        <v>0</v>
      </c>
      <c r="I163" s="74">
        <v>0</v>
      </c>
      <c r="J163" s="74">
        <v>0</v>
      </c>
      <c r="K163" s="26">
        <v>0</v>
      </c>
      <c r="L163" s="26">
        <v>0</v>
      </c>
      <c r="M163" s="27">
        <v>0</v>
      </c>
      <c r="N163" s="27">
        <v>0</v>
      </c>
      <c r="O163" s="27">
        <v>0</v>
      </c>
      <c r="P163" s="54">
        <f t="shared" si="6"/>
        <v>0</v>
      </c>
      <c r="Q163" s="222">
        <f>P163+P164+P165</f>
        <v>65</v>
      </c>
      <c r="R163" s="222">
        <f>SUM(Q163:Q171)</f>
        <v>280</v>
      </c>
      <c r="S163" s="240">
        <v>233</v>
      </c>
      <c r="T163" s="240">
        <v>534</v>
      </c>
      <c r="U163" s="241">
        <v>307</v>
      </c>
      <c r="V163" s="99"/>
      <c r="W163" s="294">
        <v>1276</v>
      </c>
      <c r="X163" s="294">
        <v>69</v>
      </c>
    </row>
    <row r="164" spans="1:24" ht="16.5" customHeight="1">
      <c r="A164" s="201"/>
      <c r="B164" s="218"/>
      <c r="C164" s="108" t="s">
        <v>33</v>
      </c>
      <c r="D164" s="75">
        <v>0</v>
      </c>
      <c r="E164" s="75">
        <v>0</v>
      </c>
      <c r="F164" s="75">
        <v>0</v>
      </c>
      <c r="G164" s="75">
        <v>11</v>
      </c>
      <c r="H164" s="75">
        <v>0</v>
      </c>
      <c r="I164" s="75">
        <v>0</v>
      </c>
      <c r="J164" s="75">
        <v>0</v>
      </c>
      <c r="K164" s="30">
        <v>1</v>
      </c>
      <c r="L164" s="30">
        <v>24</v>
      </c>
      <c r="M164" s="31">
        <v>0</v>
      </c>
      <c r="N164" s="31">
        <v>0</v>
      </c>
      <c r="O164" s="31">
        <v>29</v>
      </c>
      <c r="P164" s="55">
        <f t="shared" si="6"/>
        <v>65</v>
      </c>
      <c r="Q164" s="214"/>
      <c r="R164" s="214"/>
      <c r="S164" s="230"/>
      <c r="T164" s="230"/>
      <c r="U164" s="233"/>
      <c r="V164" s="99"/>
      <c r="W164" s="295"/>
      <c r="X164" s="295"/>
    </row>
    <row r="165" spans="1:24" ht="16.5" customHeight="1">
      <c r="A165" s="201"/>
      <c r="B165" s="221"/>
      <c r="C165" s="109" t="s">
        <v>34</v>
      </c>
      <c r="D165" s="78">
        <v>0</v>
      </c>
      <c r="E165" s="78">
        <v>0</v>
      </c>
      <c r="F165" s="78">
        <v>0</v>
      </c>
      <c r="G165" s="76">
        <v>0</v>
      </c>
      <c r="H165" s="76">
        <v>0</v>
      </c>
      <c r="I165" s="76">
        <v>0</v>
      </c>
      <c r="J165" s="76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v>0</v>
      </c>
      <c r="P165" s="58">
        <f t="shared" si="6"/>
        <v>0</v>
      </c>
      <c r="Q165" s="223"/>
      <c r="R165" s="214"/>
      <c r="S165" s="257"/>
      <c r="T165" s="257"/>
      <c r="U165" s="235"/>
      <c r="V165" s="99"/>
      <c r="W165" s="298"/>
      <c r="X165" s="298"/>
    </row>
    <row r="166" spans="1:24" ht="13.5" customHeight="1">
      <c r="A166" s="201"/>
      <c r="B166" s="217" t="s">
        <v>72</v>
      </c>
      <c r="C166" s="110" t="s">
        <v>21</v>
      </c>
      <c r="D166" s="79">
        <v>0</v>
      </c>
      <c r="E166" s="79">
        <v>0</v>
      </c>
      <c r="F166" s="79">
        <v>0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  <c r="L166" s="38">
        <v>0</v>
      </c>
      <c r="M166" s="38">
        <v>0</v>
      </c>
      <c r="N166" s="38">
        <v>2</v>
      </c>
      <c r="O166" s="38">
        <v>0</v>
      </c>
      <c r="P166" s="57">
        <f t="shared" si="6"/>
        <v>2</v>
      </c>
      <c r="Q166" s="213">
        <f>P166+P167+P168</f>
        <v>176</v>
      </c>
      <c r="R166" s="214"/>
      <c r="S166" s="229">
        <v>12</v>
      </c>
      <c r="T166" s="229">
        <v>497</v>
      </c>
      <c r="U166" s="232">
        <v>374</v>
      </c>
      <c r="V166" s="99"/>
      <c r="W166" s="297">
        <v>352</v>
      </c>
      <c r="X166" s="297">
        <v>54</v>
      </c>
    </row>
    <row r="167" spans="1:24" ht="13.5" customHeight="1">
      <c r="A167" s="201"/>
      <c r="B167" s="218"/>
      <c r="C167" s="108" t="s">
        <v>33</v>
      </c>
      <c r="D167" s="75">
        <v>0</v>
      </c>
      <c r="E167" s="75">
        <v>0</v>
      </c>
      <c r="F167" s="75">
        <v>0</v>
      </c>
      <c r="G167" s="30">
        <v>106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68</v>
      </c>
      <c r="O167" s="30">
        <v>0</v>
      </c>
      <c r="P167" s="55">
        <f t="shared" si="6"/>
        <v>174</v>
      </c>
      <c r="Q167" s="214"/>
      <c r="R167" s="214"/>
      <c r="S167" s="230"/>
      <c r="T167" s="230"/>
      <c r="U167" s="233"/>
      <c r="V167" s="99"/>
      <c r="W167" s="295"/>
      <c r="X167" s="295"/>
    </row>
    <row r="168" spans="1:24" ht="13.5" customHeight="1">
      <c r="A168" s="201"/>
      <c r="B168" s="221"/>
      <c r="C168" s="109" t="s">
        <v>34</v>
      </c>
      <c r="D168" s="78">
        <v>0</v>
      </c>
      <c r="E168" s="78">
        <v>0</v>
      </c>
      <c r="F168" s="78">
        <v>0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  <c r="O168" s="42">
        <v>0</v>
      </c>
      <c r="P168" s="58">
        <f t="shared" si="6"/>
        <v>0</v>
      </c>
      <c r="Q168" s="223"/>
      <c r="R168" s="214"/>
      <c r="S168" s="257"/>
      <c r="T168" s="257"/>
      <c r="U168" s="235"/>
      <c r="V168" s="99"/>
      <c r="W168" s="298"/>
      <c r="X168" s="298"/>
    </row>
    <row r="169" spans="1:24" ht="16.5" customHeight="1">
      <c r="A169" s="201"/>
      <c r="B169" s="217" t="s">
        <v>73</v>
      </c>
      <c r="C169" s="110" t="s">
        <v>21</v>
      </c>
      <c r="D169" s="79">
        <v>0</v>
      </c>
      <c r="E169" s="79">
        <v>0</v>
      </c>
      <c r="F169" s="79">
        <v>0</v>
      </c>
      <c r="G169" s="79">
        <v>0</v>
      </c>
      <c r="H169" s="79">
        <v>0</v>
      </c>
      <c r="I169" s="79">
        <v>0</v>
      </c>
      <c r="J169" s="79">
        <v>0</v>
      </c>
      <c r="K169" s="79">
        <v>0</v>
      </c>
      <c r="L169" s="79">
        <v>0</v>
      </c>
      <c r="M169" s="79">
        <v>0</v>
      </c>
      <c r="N169" s="79">
        <v>0</v>
      </c>
      <c r="O169" s="79">
        <v>0</v>
      </c>
      <c r="P169" s="57">
        <f t="shared" si="6"/>
        <v>0</v>
      </c>
      <c r="Q169" s="213">
        <f>P169+P170+P171</f>
        <v>39</v>
      </c>
      <c r="R169" s="214"/>
      <c r="S169" s="229">
        <v>1072</v>
      </c>
      <c r="T169" s="229">
        <v>485</v>
      </c>
      <c r="U169" s="232">
        <v>1740</v>
      </c>
      <c r="V169" s="99"/>
      <c r="W169" s="297">
        <v>199</v>
      </c>
      <c r="X169" s="297">
        <v>267</v>
      </c>
    </row>
    <row r="170" spans="1:24" ht="16.5" customHeight="1">
      <c r="A170" s="201"/>
      <c r="B170" s="218"/>
      <c r="C170" s="108" t="s">
        <v>33</v>
      </c>
      <c r="D170" s="75">
        <v>0</v>
      </c>
      <c r="E170" s="75">
        <v>0</v>
      </c>
      <c r="F170" s="75">
        <v>0</v>
      </c>
      <c r="G170" s="75">
        <v>0</v>
      </c>
      <c r="H170" s="75">
        <v>0</v>
      </c>
      <c r="I170" s="75">
        <v>13</v>
      </c>
      <c r="J170" s="75">
        <v>0</v>
      </c>
      <c r="K170" s="75">
        <v>0</v>
      </c>
      <c r="L170" s="75">
        <v>0</v>
      </c>
      <c r="M170" s="75">
        <v>26</v>
      </c>
      <c r="N170" s="75">
        <v>0</v>
      </c>
      <c r="O170" s="32">
        <v>0</v>
      </c>
      <c r="P170" s="55">
        <f t="shared" si="6"/>
        <v>39</v>
      </c>
      <c r="Q170" s="214"/>
      <c r="R170" s="214"/>
      <c r="S170" s="230"/>
      <c r="T170" s="230"/>
      <c r="U170" s="233"/>
      <c r="V170" s="99"/>
      <c r="W170" s="295"/>
      <c r="X170" s="295"/>
    </row>
    <row r="171" spans="1:24" ht="16.5" customHeight="1" thickBot="1">
      <c r="A171" s="202"/>
      <c r="B171" s="219"/>
      <c r="C171" s="113" t="s">
        <v>34</v>
      </c>
      <c r="D171" s="80">
        <v>0</v>
      </c>
      <c r="E171" s="80">
        <v>0</v>
      </c>
      <c r="F171" s="80">
        <v>0</v>
      </c>
      <c r="G171" s="80">
        <v>0</v>
      </c>
      <c r="H171" s="80">
        <v>0</v>
      </c>
      <c r="I171" s="80">
        <v>0</v>
      </c>
      <c r="J171" s="80">
        <v>0</v>
      </c>
      <c r="K171" s="80">
        <v>0</v>
      </c>
      <c r="L171" s="80">
        <v>0</v>
      </c>
      <c r="M171" s="80">
        <v>0</v>
      </c>
      <c r="N171" s="80">
        <v>0</v>
      </c>
      <c r="O171" s="52">
        <v>0</v>
      </c>
      <c r="P171" s="61">
        <f t="shared" si="6"/>
        <v>0</v>
      </c>
      <c r="Q171" s="224"/>
      <c r="R171" s="224"/>
      <c r="S171" s="231"/>
      <c r="T171" s="231"/>
      <c r="U171" s="234"/>
      <c r="V171" s="99"/>
      <c r="W171" s="296"/>
      <c r="X171" s="296"/>
    </row>
    <row r="172" spans="1:24" ht="16.5" customHeight="1">
      <c r="A172" s="252" t="s">
        <v>74</v>
      </c>
      <c r="B172" s="220" t="s">
        <v>75</v>
      </c>
      <c r="C172" s="107" t="s">
        <v>21</v>
      </c>
      <c r="D172" s="74">
        <v>0</v>
      </c>
      <c r="E172" s="74">
        <v>0</v>
      </c>
      <c r="F172" s="74">
        <v>0</v>
      </c>
      <c r="G172" s="74">
        <v>0</v>
      </c>
      <c r="H172" s="26">
        <v>0</v>
      </c>
      <c r="I172" s="26">
        <v>0</v>
      </c>
      <c r="J172" s="26">
        <v>0</v>
      </c>
      <c r="K172" s="26">
        <v>0</v>
      </c>
      <c r="L172" s="26">
        <v>0</v>
      </c>
      <c r="M172" s="26">
        <v>0</v>
      </c>
      <c r="N172" s="26">
        <v>0</v>
      </c>
      <c r="O172" s="62">
        <v>0</v>
      </c>
      <c r="P172" s="59">
        <f t="shared" si="6"/>
        <v>0</v>
      </c>
      <c r="Q172" s="222">
        <f>P172+P173+P174</f>
        <v>551</v>
      </c>
      <c r="R172" s="222">
        <f>SUM(Q172)</f>
        <v>551</v>
      </c>
      <c r="S172" s="240">
        <v>21</v>
      </c>
      <c r="T172" s="240">
        <v>600</v>
      </c>
      <c r="U172" s="241">
        <v>0</v>
      </c>
      <c r="V172" s="99"/>
      <c r="W172" s="294">
        <v>62</v>
      </c>
      <c r="X172" s="294">
        <v>0</v>
      </c>
    </row>
    <row r="173" spans="1:24" ht="16.5" customHeight="1">
      <c r="A173" s="253"/>
      <c r="B173" s="218"/>
      <c r="C173" s="108" t="s">
        <v>33</v>
      </c>
      <c r="D173" s="75">
        <v>0</v>
      </c>
      <c r="E173" s="75">
        <v>32</v>
      </c>
      <c r="F173" s="75">
        <v>20</v>
      </c>
      <c r="G173" s="75">
        <v>0</v>
      </c>
      <c r="H173" s="30">
        <v>0</v>
      </c>
      <c r="I173" s="30">
        <v>39</v>
      </c>
      <c r="J173" s="30">
        <v>84</v>
      </c>
      <c r="K173" s="30">
        <v>0</v>
      </c>
      <c r="L173" s="30">
        <v>0</v>
      </c>
      <c r="M173" s="30">
        <v>143</v>
      </c>
      <c r="N173" s="30">
        <v>0</v>
      </c>
      <c r="O173" s="32">
        <v>233</v>
      </c>
      <c r="P173" s="55">
        <f t="shared" si="6"/>
        <v>551</v>
      </c>
      <c r="Q173" s="214"/>
      <c r="R173" s="214"/>
      <c r="S173" s="230"/>
      <c r="T173" s="230"/>
      <c r="U173" s="233"/>
      <c r="V173" s="99"/>
      <c r="W173" s="295"/>
      <c r="X173" s="295"/>
    </row>
    <row r="174" spans="1:24" ht="16.5" customHeight="1" thickBot="1">
      <c r="A174" s="254"/>
      <c r="B174" s="219"/>
      <c r="C174" s="113" t="s">
        <v>34</v>
      </c>
      <c r="D174" s="80">
        <v>0</v>
      </c>
      <c r="E174" s="80">
        <v>0</v>
      </c>
      <c r="F174" s="80">
        <v>0</v>
      </c>
      <c r="G174" s="80">
        <v>0</v>
      </c>
      <c r="H174" s="50">
        <v>0</v>
      </c>
      <c r="I174" s="50">
        <v>0</v>
      </c>
      <c r="J174" s="50">
        <v>0</v>
      </c>
      <c r="K174" s="50">
        <v>0</v>
      </c>
      <c r="L174" s="50">
        <v>0</v>
      </c>
      <c r="M174" s="50">
        <v>0</v>
      </c>
      <c r="N174" s="50">
        <v>0</v>
      </c>
      <c r="O174" s="52">
        <v>0</v>
      </c>
      <c r="P174" s="58">
        <f t="shared" si="6"/>
        <v>0</v>
      </c>
      <c r="Q174" s="224"/>
      <c r="R174" s="224"/>
      <c r="S174" s="231"/>
      <c r="T174" s="231"/>
      <c r="U174" s="234"/>
      <c r="V174" s="99"/>
      <c r="W174" s="296"/>
      <c r="X174" s="296"/>
    </row>
    <row r="175" spans="1:24" ht="24" customHeight="1" thickBot="1">
      <c r="A175" s="242" t="s">
        <v>102</v>
      </c>
      <c r="B175" s="243"/>
      <c r="C175" s="244"/>
      <c r="D175" s="65">
        <f aca="true" t="shared" si="7" ref="D175:O175">SUM(D121:D174)</f>
        <v>116</v>
      </c>
      <c r="E175" s="81">
        <f t="shared" si="7"/>
        <v>52</v>
      </c>
      <c r="F175" s="81">
        <f t="shared" si="7"/>
        <v>459</v>
      </c>
      <c r="G175" s="81">
        <f t="shared" si="7"/>
        <v>295</v>
      </c>
      <c r="H175" s="82">
        <f t="shared" si="7"/>
        <v>56</v>
      </c>
      <c r="I175" s="81">
        <f t="shared" si="7"/>
        <v>165</v>
      </c>
      <c r="J175" s="81">
        <f t="shared" si="7"/>
        <v>238</v>
      </c>
      <c r="K175" s="83">
        <f t="shared" si="7"/>
        <v>17</v>
      </c>
      <c r="L175" s="83">
        <f t="shared" si="7"/>
        <v>1405</v>
      </c>
      <c r="M175" s="83">
        <f t="shared" si="7"/>
        <v>273</v>
      </c>
      <c r="N175" s="83">
        <f t="shared" si="7"/>
        <v>206</v>
      </c>
      <c r="O175" s="83">
        <f t="shared" si="7"/>
        <v>387</v>
      </c>
      <c r="P175" s="70">
        <f t="shared" si="6"/>
        <v>3669</v>
      </c>
      <c r="Q175" s="71">
        <f>SUM(Q121:Q174)</f>
        <v>3669</v>
      </c>
      <c r="R175" s="84">
        <f>SUM(R121:R174)</f>
        <v>3669</v>
      </c>
      <c r="S175" s="84">
        <v>3997</v>
      </c>
      <c r="T175" s="84">
        <f>SUM(T121:T174)</f>
        <v>7131</v>
      </c>
      <c r="U175" s="73">
        <f>SUM(U121:U174)</f>
        <v>5729</v>
      </c>
      <c r="V175" s="99"/>
      <c r="W175" s="72">
        <f>SUM(W121:W174)</f>
        <v>3450</v>
      </c>
      <c r="X175" s="72">
        <f>SUM(X121:X174)</f>
        <v>905</v>
      </c>
    </row>
    <row r="176" spans="1:24" s="3" customFormat="1" ht="16.5">
      <c r="A176" s="12"/>
      <c r="B176" s="12"/>
      <c r="C176" s="5"/>
      <c r="D176" s="18"/>
      <c r="E176" s="1"/>
      <c r="F176" s="1"/>
      <c r="G176" s="1"/>
      <c r="H176" s="1"/>
      <c r="I176" s="1"/>
      <c r="J176" s="1"/>
      <c r="K176" s="1"/>
      <c r="L176" s="1"/>
      <c r="M176" s="19"/>
      <c r="N176" s="1"/>
      <c r="O176" s="1"/>
      <c r="P176" s="1"/>
      <c r="Q176" s="1"/>
      <c r="R176" s="1"/>
      <c r="S176" s="1"/>
      <c r="T176" s="22"/>
      <c r="U176" s="22"/>
      <c r="V176" s="104"/>
      <c r="W176" s="13"/>
      <c r="X176" s="13"/>
    </row>
    <row r="177" spans="11:23" ht="16.5">
      <c r="K177" s="1"/>
      <c r="N177" s="1"/>
      <c r="O177" s="1"/>
      <c r="P177" s="1"/>
      <c r="Q177" s="1"/>
      <c r="R177" s="1"/>
      <c r="S177" s="1"/>
      <c r="W177" s="24"/>
    </row>
  </sheetData>
  <sheetProtection/>
  <mergeCells count="433">
    <mergeCell ref="S80:S82"/>
    <mergeCell ref="Q83:Q85"/>
    <mergeCell ref="Q89:Q91"/>
    <mergeCell ref="Q95:Q97"/>
    <mergeCell ref="Q80:Q82"/>
    <mergeCell ref="S107:S109"/>
    <mergeCell ref="R113:R115"/>
    <mergeCell ref="S98:S100"/>
    <mergeCell ref="S95:S97"/>
    <mergeCell ref="S62:S64"/>
    <mergeCell ref="S77:S79"/>
    <mergeCell ref="Q86:Q88"/>
    <mergeCell ref="R80:R97"/>
    <mergeCell ref="S86:S88"/>
    <mergeCell ref="S89:S91"/>
    <mergeCell ref="R65:R76"/>
    <mergeCell ref="S65:S67"/>
    <mergeCell ref="R77:R79"/>
    <mergeCell ref="S83:S85"/>
    <mergeCell ref="S74:S76"/>
    <mergeCell ref="Q56:Q58"/>
    <mergeCell ref="S71:S73"/>
    <mergeCell ref="Q74:Q76"/>
    <mergeCell ref="R50:R64"/>
    <mergeCell ref="S59:S61"/>
    <mergeCell ref="S50:S52"/>
    <mergeCell ref="S56:S58"/>
    <mergeCell ref="Q53:Q55"/>
    <mergeCell ref="Q50:Q52"/>
    <mergeCell ref="A50:A64"/>
    <mergeCell ref="A65:A76"/>
    <mergeCell ref="Q71:Q73"/>
    <mergeCell ref="Q77:Q79"/>
    <mergeCell ref="B71:B73"/>
    <mergeCell ref="B74:B76"/>
    <mergeCell ref="Q62:Q64"/>
    <mergeCell ref="Q68:Q70"/>
    <mergeCell ref="B59:B61"/>
    <mergeCell ref="B68:B70"/>
    <mergeCell ref="B127:B129"/>
    <mergeCell ref="Q127:Q129"/>
    <mergeCell ref="Q59:Q61"/>
    <mergeCell ref="B65:B67"/>
    <mergeCell ref="Q65:Q67"/>
    <mergeCell ref="B95:B97"/>
    <mergeCell ref="A1:U1"/>
    <mergeCell ref="A2:U2"/>
    <mergeCell ref="S53:S55"/>
    <mergeCell ref="S20:S22"/>
    <mergeCell ref="S35:S37"/>
    <mergeCell ref="S32:S34"/>
    <mergeCell ref="U17:U19"/>
    <mergeCell ref="K3:U3"/>
    <mergeCell ref="T17:T19"/>
    <mergeCell ref="T20:T22"/>
    <mergeCell ref="S133:S135"/>
    <mergeCell ref="T130:T132"/>
    <mergeCell ref="T41:T43"/>
    <mergeCell ref="T77:T79"/>
    <mergeCell ref="S130:S132"/>
    <mergeCell ref="T133:T135"/>
    <mergeCell ref="T62:T64"/>
    <mergeCell ref="S68:S70"/>
    <mergeCell ref="T74:T76"/>
    <mergeCell ref="S113:S115"/>
    <mergeCell ref="T56:T58"/>
    <mergeCell ref="U68:U70"/>
    <mergeCell ref="T68:T70"/>
    <mergeCell ref="U124:U126"/>
    <mergeCell ref="U80:U82"/>
    <mergeCell ref="U59:U61"/>
    <mergeCell ref="U83:U85"/>
    <mergeCell ref="T80:T82"/>
    <mergeCell ref="T86:T88"/>
    <mergeCell ref="T83:T85"/>
    <mergeCell ref="W157:W159"/>
    <mergeCell ref="U151:U153"/>
    <mergeCell ref="T157:T159"/>
    <mergeCell ref="U154:U156"/>
    <mergeCell ref="U157:U159"/>
    <mergeCell ref="W154:W156"/>
    <mergeCell ref="Q142:Q144"/>
    <mergeCell ref="S127:S129"/>
    <mergeCell ref="S136:S138"/>
    <mergeCell ref="W113:W115"/>
    <mergeCell ref="W121:W123"/>
    <mergeCell ref="W124:W126"/>
    <mergeCell ref="W133:W135"/>
    <mergeCell ref="W136:W138"/>
    <mergeCell ref="U136:U138"/>
    <mergeCell ref="U133:U135"/>
    <mergeCell ref="Q139:Q141"/>
    <mergeCell ref="Q130:Q132"/>
    <mergeCell ref="Q136:Q138"/>
    <mergeCell ref="U121:U123"/>
    <mergeCell ref="U127:U129"/>
    <mergeCell ref="U130:U132"/>
    <mergeCell ref="T124:T126"/>
    <mergeCell ref="T121:T123"/>
    <mergeCell ref="T136:T138"/>
    <mergeCell ref="T127:T129"/>
    <mergeCell ref="U142:U144"/>
    <mergeCell ref="X113:X115"/>
    <mergeCell ref="X121:X123"/>
    <mergeCell ref="X124:X126"/>
    <mergeCell ref="X133:X135"/>
    <mergeCell ref="S154:S156"/>
    <mergeCell ref="S157:S159"/>
    <mergeCell ref="T163:T165"/>
    <mergeCell ref="X136:X138"/>
    <mergeCell ref="X139:X141"/>
    <mergeCell ref="T142:T144"/>
    <mergeCell ref="X142:X144"/>
    <mergeCell ref="W139:W141"/>
    <mergeCell ref="U139:U141"/>
    <mergeCell ref="W142:W144"/>
    <mergeCell ref="Q133:Q135"/>
    <mergeCell ref="T139:T141"/>
    <mergeCell ref="S139:S141"/>
    <mergeCell ref="X163:X165"/>
    <mergeCell ref="T160:T162"/>
    <mergeCell ref="R151:R153"/>
    <mergeCell ref="S151:S153"/>
    <mergeCell ref="R157:R162"/>
    <mergeCell ref="T154:T156"/>
    <mergeCell ref="U163:U165"/>
    <mergeCell ref="S142:S144"/>
    <mergeCell ref="X154:X156"/>
    <mergeCell ref="X157:X159"/>
    <mergeCell ref="Q145:Q147"/>
    <mergeCell ref="S148:S150"/>
    <mergeCell ref="S145:S147"/>
    <mergeCell ref="Q151:Q153"/>
    <mergeCell ref="Q148:Q150"/>
    <mergeCell ref="X148:X150"/>
    <mergeCell ref="X151:X153"/>
    <mergeCell ref="X145:X147"/>
    <mergeCell ref="T145:T147"/>
    <mergeCell ref="T151:T153"/>
    <mergeCell ref="U148:U150"/>
    <mergeCell ref="W151:W153"/>
    <mergeCell ref="U145:U147"/>
    <mergeCell ref="T148:T150"/>
    <mergeCell ref="W145:W147"/>
    <mergeCell ref="W148:W150"/>
    <mergeCell ref="U172:U174"/>
    <mergeCell ref="W160:W162"/>
    <mergeCell ref="X160:X162"/>
    <mergeCell ref="W172:W174"/>
    <mergeCell ref="W163:W165"/>
    <mergeCell ref="X172:X174"/>
    <mergeCell ref="X169:X171"/>
    <mergeCell ref="U160:U162"/>
    <mergeCell ref="X166:X168"/>
    <mergeCell ref="X80:X82"/>
    <mergeCell ref="X83:X85"/>
    <mergeCell ref="X104:X106"/>
    <mergeCell ref="X110:X112"/>
    <mergeCell ref="X98:X100"/>
    <mergeCell ref="X92:X94"/>
    <mergeCell ref="X95:X97"/>
    <mergeCell ref="X101:X103"/>
    <mergeCell ref="X89:X91"/>
    <mergeCell ref="X107:X109"/>
    <mergeCell ref="W74:W76"/>
    <mergeCell ref="X77:X79"/>
    <mergeCell ref="X68:X70"/>
    <mergeCell ref="X71:X73"/>
    <mergeCell ref="X74:X76"/>
    <mergeCell ref="X65:X67"/>
    <mergeCell ref="X62:X64"/>
    <mergeCell ref="X41:X43"/>
    <mergeCell ref="X59:X61"/>
    <mergeCell ref="X44:X46"/>
    <mergeCell ref="X47:X49"/>
    <mergeCell ref="X56:X58"/>
    <mergeCell ref="X53:X55"/>
    <mergeCell ref="X50:X52"/>
    <mergeCell ref="X17:X19"/>
    <mergeCell ref="W26:W28"/>
    <mergeCell ref="W23:W25"/>
    <mergeCell ref="X38:X40"/>
    <mergeCell ref="X35:X37"/>
    <mergeCell ref="W38:W40"/>
    <mergeCell ref="X26:X28"/>
    <mergeCell ref="X29:X31"/>
    <mergeCell ref="X32:X34"/>
    <mergeCell ref="W32:W34"/>
    <mergeCell ref="U20:U22"/>
    <mergeCell ref="U23:U25"/>
    <mergeCell ref="U38:U40"/>
    <mergeCell ref="X20:X22"/>
    <mergeCell ref="X23:X25"/>
    <mergeCell ref="U32:U34"/>
    <mergeCell ref="W35:W37"/>
    <mergeCell ref="X5:X7"/>
    <mergeCell ref="X8:X10"/>
    <mergeCell ref="X11:X13"/>
    <mergeCell ref="X14:X16"/>
    <mergeCell ref="U77:U79"/>
    <mergeCell ref="W80:W82"/>
    <mergeCell ref="U35:U37"/>
    <mergeCell ref="U29:U31"/>
    <mergeCell ref="W44:W46"/>
    <mergeCell ref="U50:U52"/>
    <mergeCell ref="U44:U46"/>
    <mergeCell ref="W59:W61"/>
    <mergeCell ref="W77:W79"/>
    <mergeCell ref="W71:W73"/>
    <mergeCell ref="T59:T61"/>
    <mergeCell ref="T44:T46"/>
    <mergeCell ref="W83:W85"/>
    <mergeCell ref="U53:U55"/>
    <mergeCell ref="W47:W49"/>
    <mergeCell ref="W50:W52"/>
    <mergeCell ref="U62:U64"/>
    <mergeCell ref="W62:W64"/>
    <mergeCell ref="U71:U73"/>
    <mergeCell ref="U47:U49"/>
    <mergeCell ref="W65:W67"/>
    <mergeCell ref="W68:W70"/>
    <mergeCell ref="W41:W43"/>
    <mergeCell ref="U56:U58"/>
    <mergeCell ref="W53:W55"/>
    <mergeCell ref="W56:W58"/>
    <mergeCell ref="T26:T28"/>
    <mergeCell ref="T32:T34"/>
    <mergeCell ref="W29:W31"/>
    <mergeCell ref="U26:U28"/>
    <mergeCell ref="T35:T37"/>
    <mergeCell ref="U74:U76"/>
    <mergeCell ref="U65:U67"/>
    <mergeCell ref="T53:T55"/>
    <mergeCell ref="T50:T52"/>
    <mergeCell ref="T71:T73"/>
    <mergeCell ref="T38:T40"/>
    <mergeCell ref="T47:T49"/>
    <mergeCell ref="U41:U43"/>
    <mergeCell ref="T65:T67"/>
    <mergeCell ref="W8:W10"/>
    <mergeCell ref="T29:T31"/>
    <mergeCell ref="U14:U16"/>
    <mergeCell ref="W17:W19"/>
    <mergeCell ref="W20:W22"/>
    <mergeCell ref="T11:T13"/>
    <mergeCell ref="T14:T16"/>
    <mergeCell ref="W14:W16"/>
    <mergeCell ref="U11:U13"/>
    <mergeCell ref="T23:T25"/>
    <mergeCell ref="A3:D3"/>
    <mergeCell ref="A4:B4"/>
    <mergeCell ref="A5:A13"/>
    <mergeCell ref="W11:W13"/>
    <mergeCell ref="W5:W7"/>
    <mergeCell ref="Q4:R4"/>
    <mergeCell ref="Q11:Q13"/>
    <mergeCell ref="B5:B7"/>
    <mergeCell ref="U5:U7"/>
    <mergeCell ref="B11:B13"/>
    <mergeCell ref="B8:B10"/>
    <mergeCell ref="U8:U10"/>
    <mergeCell ref="Q5:Q7"/>
    <mergeCell ref="R5:R13"/>
    <mergeCell ref="Q8:Q10"/>
    <mergeCell ref="S5:S7"/>
    <mergeCell ref="S8:S10"/>
    <mergeCell ref="S11:S13"/>
    <mergeCell ref="T5:T7"/>
    <mergeCell ref="T8:T10"/>
    <mergeCell ref="S23:S25"/>
    <mergeCell ref="R14:R22"/>
    <mergeCell ref="Q17:Q19"/>
    <mergeCell ref="Q14:Q16"/>
    <mergeCell ref="Q20:Q22"/>
    <mergeCell ref="S17:S19"/>
    <mergeCell ref="R23:R40"/>
    <mergeCell ref="Q23:Q25"/>
    <mergeCell ref="Q26:Q28"/>
    <mergeCell ref="A14:A22"/>
    <mergeCell ref="B14:B16"/>
    <mergeCell ref="S44:S46"/>
    <mergeCell ref="S26:S28"/>
    <mergeCell ref="S38:S40"/>
    <mergeCell ref="Q41:Q43"/>
    <mergeCell ref="A23:A40"/>
    <mergeCell ref="S14:S16"/>
    <mergeCell ref="B17:B19"/>
    <mergeCell ref="S29:S31"/>
    <mergeCell ref="R41:R49"/>
    <mergeCell ref="Q35:Q37"/>
    <mergeCell ref="Q29:Q31"/>
    <mergeCell ref="S47:S49"/>
    <mergeCell ref="Q47:Q49"/>
    <mergeCell ref="S41:S43"/>
    <mergeCell ref="Q44:Q46"/>
    <mergeCell ref="Q32:Q34"/>
    <mergeCell ref="Q38:Q40"/>
    <mergeCell ref="B38:B40"/>
    <mergeCell ref="B35:B37"/>
    <mergeCell ref="B32:B34"/>
    <mergeCell ref="B20:B22"/>
    <mergeCell ref="B26:B28"/>
    <mergeCell ref="B23:B25"/>
    <mergeCell ref="B29:B31"/>
    <mergeCell ref="B53:B55"/>
    <mergeCell ref="B50:B52"/>
    <mergeCell ref="B56:B58"/>
    <mergeCell ref="B62:B64"/>
    <mergeCell ref="A41:A49"/>
    <mergeCell ref="B41:B43"/>
    <mergeCell ref="B47:B49"/>
    <mergeCell ref="B44:B46"/>
    <mergeCell ref="B80:B82"/>
    <mergeCell ref="B83:B85"/>
    <mergeCell ref="B86:B88"/>
    <mergeCell ref="B92:B94"/>
    <mergeCell ref="B89:B91"/>
    <mergeCell ref="Q124:Q126"/>
    <mergeCell ref="Q120:R120"/>
    <mergeCell ref="Q121:Q123"/>
    <mergeCell ref="A77:A79"/>
    <mergeCell ref="B77:B79"/>
    <mergeCell ref="Q113:Q115"/>
    <mergeCell ref="A113:A115"/>
    <mergeCell ref="A98:A103"/>
    <mergeCell ref="B101:B103"/>
    <mergeCell ref="A80:A97"/>
    <mergeCell ref="B133:B135"/>
    <mergeCell ref="B107:B109"/>
    <mergeCell ref="B121:B123"/>
    <mergeCell ref="A121:A126"/>
    <mergeCell ref="A116:C116"/>
    <mergeCell ref="A120:B120"/>
    <mergeCell ref="A119:E119"/>
    <mergeCell ref="B124:B126"/>
    <mergeCell ref="B130:B132"/>
    <mergeCell ref="A127:A132"/>
    <mergeCell ref="R98:R103"/>
    <mergeCell ref="Q101:Q103"/>
    <mergeCell ref="B104:B106"/>
    <mergeCell ref="B110:B112"/>
    <mergeCell ref="B98:B100"/>
    <mergeCell ref="R104:R112"/>
    <mergeCell ref="A133:A138"/>
    <mergeCell ref="A139:A150"/>
    <mergeCell ref="R139:R150"/>
    <mergeCell ref="Q107:Q109"/>
    <mergeCell ref="A104:A112"/>
    <mergeCell ref="B113:B115"/>
    <mergeCell ref="Q104:Q106"/>
    <mergeCell ref="Q110:Q112"/>
    <mergeCell ref="R127:R132"/>
    <mergeCell ref="R133:R138"/>
    <mergeCell ref="A151:A153"/>
    <mergeCell ref="B154:B156"/>
    <mergeCell ref="B142:B144"/>
    <mergeCell ref="B151:B153"/>
    <mergeCell ref="B136:B138"/>
    <mergeCell ref="B139:B141"/>
    <mergeCell ref="B148:B150"/>
    <mergeCell ref="B145:B147"/>
    <mergeCell ref="B172:B174"/>
    <mergeCell ref="B166:B168"/>
    <mergeCell ref="B163:B165"/>
    <mergeCell ref="A154:A156"/>
    <mergeCell ref="Q154:Q156"/>
    <mergeCell ref="Q157:Q159"/>
    <mergeCell ref="R154:R156"/>
    <mergeCell ref="A175:C175"/>
    <mergeCell ref="A157:A162"/>
    <mergeCell ref="B157:B159"/>
    <mergeCell ref="B169:B171"/>
    <mergeCell ref="B160:B162"/>
    <mergeCell ref="A163:A171"/>
    <mergeCell ref="A172:A174"/>
    <mergeCell ref="S163:S165"/>
    <mergeCell ref="S166:S168"/>
    <mergeCell ref="Q163:Q165"/>
    <mergeCell ref="Q160:Q162"/>
    <mergeCell ref="S160:S162"/>
    <mergeCell ref="Q172:Q174"/>
    <mergeCell ref="R172:R174"/>
    <mergeCell ref="S172:S174"/>
    <mergeCell ref="T172:T174"/>
    <mergeCell ref="Q166:Q168"/>
    <mergeCell ref="W169:W171"/>
    <mergeCell ref="W166:W168"/>
    <mergeCell ref="S169:S171"/>
    <mergeCell ref="U166:U168"/>
    <mergeCell ref="Q169:Q171"/>
    <mergeCell ref="T169:T171"/>
    <mergeCell ref="U169:U171"/>
    <mergeCell ref="T166:T168"/>
    <mergeCell ref="R163:R171"/>
    <mergeCell ref="T110:T112"/>
    <mergeCell ref="T113:T115"/>
    <mergeCell ref="U113:U115"/>
    <mergeCell ref="R121:R126"/>
    <mergeCell ref="S110:S112"/>
    <mergeCell ref="S121:S123"/>
    <mergeCell ref="S124:S126"/>
    <mergeCell ref="W107:W109"/>
    <mergeCell ref="W101:W103"/>
    <mergeCell ref="U86:U88"/>
    <mergeCell ref="W86:W88"/>
    <mergeCell ref="W95:W97"/>
    <mergeCell ref="U98:U100"/>
    <mergeCell ref="U104:U106"/>
    <mergeCell ref="U107:U109"/>
    <mergeCell ref="U95:U97"/>
    <mergeCell ref="AD92:AD93"/>
    <mergeCell ref="W92:W94"/>
    <mergeCell ref="U92:U94"/>
    <mergeCell ref="W89:W91"/>
    <mergeCell ref="U89:U91"/>
    <mergeCell ref="X86:X88"/>
    <mergeCell ref="S104:S106"/>
    <mergeCell ref="T92:T94"/>
    <mergeCell ref="T95:T97"/>
    <mergeCell ref="T104:T106"/>
    <mergeCell ref="T89:T91"/>
    <mergeCell ref="S101:S103"/>
    <mergeCell ref="S92:S94"/>
    <mergeCell ref="Q92:Q94"/>
    <mergeCell ref="T98:T100"/>
    <mergeCell ref="Q98:Q100"/>
    <mergeCell ref="W110:W112"/>
    <mergeCell ref="T107:T109"/>
    <mergeCell ref="T101:T103"/>
    <mergeCell ref="U110:U112"/>
    <mergeCell ref="W104:W106"/>
    <mergeCell ref="W98:W100"/>
    <mergeCell ref="U101:U103"/>
  </mergeCells>
  <printOptions/>
  <pageMargins left="0.31496062992125984" right="0.15748031496062992" top="0.3937007874015748" bottom="0.4330708661417323" header="0" footer="0.15748031496062992"/>
  <pageSetup horizontalDpi="600" verticalDpi="600" orientation="portrait" paperSize="9" scale="95" r:id="rId1"/>
  <headerFooter alignWithMargins="0">
    <oddFooter>&amp;C&amp;"微軟正黑體,標準"&amp;8  &amp;P/ &amp;N</oddFooter>
  </headerFooter>
  <rowBreaks count="3" manualBreakCount="3">
    <brk id="49" max="255" man="1"/>
    <brk id="97" max="255" man="1"/>
    <brk id="11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XP-PC</dc:creator>
  <cp:keywords/>
  <dc:description/>
  <cp:lastModifiedBy>WIN7</cp:lastModifiedBy>
  <cp:lastPrinted>2022-07-04T02:31:56Z</cp:lastPrinted>
  <dcterms:created xsi:type="dcterms:W3CDTF">2013-04-03T01:12:51Z</dcterms:created>
  <dcterms:modified xsi:type="dcterms:W3CDTF">2023-01-03T09:43:13Z</dcterms:modified>
  <cp:category/>
  <cp:version/>
  <cp:contentType/>
  <cp:contentStatus/>
</cp:coreProperties>
</file>